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https://waughthistleton-my.sharepoint.com/personal/shared_waughthistleton_com/Documents/1_Projects_Shared/1_767 Using Wood Well-Shared/03 Work in Progress/WTA/Graphics/Stage 2 (Frame) Analysis/"/>
    </mc:Choice>
  </mc:AlternateContent>
  <xr:revisionPtr revIDLastSave="2" documentId="13_ncr:1_{CE374C14-7B4A-1A48-85BD-587621951454}" xr6:coauthVersionLast="47" xr6:coauthVersionMax="47" xr10:uidLastSave="{9BAA8E62-9CB6-884B-BCB4-7AA785875452}"/>
  <bookViews>
    <workbookView xWindow="0" yWindow="500" windowWidth="51200" windowHeight="26600" tabRatio="827" xr2:uid="{00000000-000D-0000-FFFF-FFFF00000000}"/>
    <workbookView xWindow="12980" yWindow="1520" windowWidth="26840" windowHeight="22820" xr2:uid="{FEF75498-A8FC-9441-BA7A-CFB18CF30573}"/>
  </bookViews>
  <sheets>
    <sheet name="Frame - Calculation Template" sheetId="11" r:id="rId1"/>
    <sheet name="Uselife look up SfB" sheetId="3" r:id="rId2"/>
    <sheet name="Renewal_lookup" sheetId="9" r:id="rId3"/>
    <sheet name="Model-export" sheetId="13" r:id="rId4"/>
    <sheet name="Hovedbygningsdele SfB" sheetId="10" r:id="rId5"/>
    <sheet name="Hovedgrupper SfB" sheetId="6" r:id="rId6"/>
    <sheet name="Sheet1" sheetId="12" r:id="rId7"/>
    <sheet name="Level 1" sheetId="14" r:id="rId8"/>
    <sheet name="Level 1 data validation" sheetId="15" r:id="rId9"/>
    <sheet name="Bygningstyper" sheetId="1" r:id="rId10"/>
  </sheets>
  <definedNames>
    <definedName name="_xlnm._FilterDatabase" localSheetId="0" hidden="1">'Frame - Calculation Template'!$B$9:$V$38</definedName>
    <definedName name="_xlnm._FilterDatabase" localSheetId="2" hidden="1">Renewal_lookup!$N$11:$Q$39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11" l="1"/>
  <c r="U2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11" i="11"/>
  <c r="O12" i="11"/>
  <c r="O13" i="11"/>
  <c r="O14" i="11"/>
  <c r="O10" i="11"/>
  <c r="C49" i="11"/>
  <c r="V11" i="11" l="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10" i="11"/>
  <c r="U21" i="11"/>
  <c r="U22" i="11"/>
  <c r="U23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10" i="11"/>
  <c r="U11" i="11"/>
  <c r="U12" i="11"/>
  <c r="U13" i="11"/>
  <c r="U14" i="11"/>
  <c r="U15" i="11"/>
  <c r="U16" i="11"/>
  <c r="U17" i="11"/>
  <c r="U18" i="11"/>
  <c r="U19" i="11"/>
  <c r="U20" i="11"/>
  <c r="C52" i="11" l="1"/>
  <c r="C42" i="11"/>
  <c r="C43" i="11"/>
  <c r="C50" i="11"/>
  <c r="M39" i="11"/>
  <c r="P10" i="11" s="1"/>
  <c r="C51" i="11" l="1"/>
  <c r="C53" i="11"/>
  <c r="C45" i="11"/>
  <c r="C44" i="11"/>
  <c r="P26" i="11"/>
  <c r="P18" i="11"/>
  <c r="P16" i="11"/>
  <c r="P17" i="11"/>
  <c r="P24" i="11"/>
  <c r="P31" i="11"/>
  <c r="P30" i="11"/>
  <c r="P14" i="11"/>
  <c r="P21" i="11"/>
  <c r="P15" i="11"/>
  <c r="P29" i="11"/>
  <c r="P12" i="11"/>
  <c r="P13" i="11"/>
  <c r="P28" i="11"/>
  <c r="P19" i="11"/>
  <c r="P23" i="11"/>
  <c r="P20" i="11"/>
  <c r="P22" i="11"/>
  <c r="P27" i="11"/>
  <c r="P11" i="11"/>
  <c r="P25" i="11"/>
  <c r="O39" i="11" l="1"/>
  <c r="C46" i="11" s="1"/>
  <c r="Q28" i="11" l="1"/>
  <c r="Q29" i="11"/>
  <c r="Q19" i="11"/>
  <c r="Q17" i="11"/>
  <c r="Q20" i="11"/>
  <c r="Q23" i="11"/>
  <c r="Q13" i="11"/>
  <c r="Q30" i="11"/>
  <c r="Q12" i="11"/>
  <c r="Q31" i="11"/>
  <c r="Q15" i="11"/>
  <c r="Q24" i="11"/>
  <c r="Q14" i="11"/>
  <c r="Q11" i="11"/>
  <c r="Q21" i="11"/>
  <c r="Q26" i="11"/>
  <c r="Q22" i="11"/>
  <c r="Q27" i="11"/>
  <c r="Q25" i="11"/>
  <c r="Q10" i="11"/>
  <c r="Q18" i="11"/>
  <c r="Q16" i="11"/>
  <c r="V39" i="11" l="1"/>
  <c r="D47" i="11" s="1"/>
  <c r="U39" i="11"/>
  <c r="C47" i="11" s="1"/>
  <c r="L36" i="9"/>
  <c r="G49" i="10"/>
  <c r="G40" i="10"/>
  <c r="G30" i="10"/>
  <c r="G20" i="10"/>
  <c r="G18" i="10"/>
  <c r="G16" i="10"/>
  <c r="G15" i="10"/>
  <c r="G14" i="10"/>
  <c r="G13" i="10"/>
  <c r="G12" i="10"/>
  <c r="G10" i="10"/>
  <c r="G5" i="10"/>
  <c r="L39" i="9" l="1"/>
  <c r="L37" i="9"/>
  <c r="L35" i="9"/>
  <c r="L34" i="9"/>
  <c r="L33" i="9"/>
  <c r="L32" i="9"/>
  <c r="L31" i="9"/>
  <c r="L30" i="9"/>
  <c r="I8" i="3" l="1"/>
  <c r="L15" i="3" l="1"/>
  <c r="AD15" i="3"/>
  <c r="AE15" i="3"/>
  <c r="L19" i="3"/>
  <c r="S153" i="3"/>
  <c r="AD10" i="3"/>
  <c r="W10" i="3"/>
  <c r="I208" i="3" l="1"/>
  <c r="I209" i="3"/>
  <c r="I207" i="3"/>
</calcChain>
</file>

<file path=xl/sharedStrings.xml><?xml version="1.0" encoding="utf-8"?>
<sst xmlns="http://schemas.openxmlformats.org/spreadsheetml/2006/main" count="1822" uniqueCount="1116">
  <si>
    <t>Level 2</t>
  </si>
  <si>
    <t>Frame</t>
  </si>
  <si>
    <t>Project</t>
  </si>
  <si>
    <t>File Location</t>
  </si>
  <si>
    <t>/SharedData/Workstack/workstack-new.pln</t>
  </si>
  <si>
    <t>https://waughthistleton-my.sharepoint.com/:u:/p/shared/EfydspCia09HsQC80TgJinIBUNYA6LJpqtSntqgYrXSDhA?e=6sjZIA</t>
  </si>
  <si>
    <t>Date</t>
  </si>
  <si>
    <t>Archicad</t>
  </si>
  <si>
    <t>CFA Frame</t>
  </si>
  <si>
    <t>CFA Floor</t>
  </si>
  <si>
    <t>Layer</t>
  </si>
  <si>
    <t>Use</t>
  </si>
  <si>
    <t>Type</t>
  </si>
  <si>
    <t>SfB</t>
  </si>
  <si>
    <t>Material 
Category</t>
  </si>
  <si>
    <t>Material
Product</t>
  </si>
  <si>
    <t>Material
CON</t>
  </si>
  <si>
    <t>Material
Species</t>
  </si>
  <si>
    <t>Material
Certified</t>
  </si>
  <si>
    <t>Material
Circ-Econ</t>
  </si>
  <si>
    <t>Material-LOC</t>
  </si>
  <si>
    <t>Volume</t>
  </si>
  <si>
    <t>Material Density</t>
  </si>
  <si>
    <t>Mass</t>
  </si>
  <si>
    <t>Volume%</t>
  </si>
  <si>
    <t>Mass%</t>
  </si>
  <si>
    <t>Lower 
USE TIME</t>
  </si>
  <si>
    <t>Upper
USE TIME</t>
  </si>
  <si>
    <t>RR</t>
  </si>
  <si>
    <t>Lower 
URR</t>
  </si>
  <si>
    <t>Upper 
URR</t>
  </si>
  <si>
    <t>Superstructure</t>
  </si>
  <si>
    <t>Horizontal</t>
  </si>
  <si>
    <t>wall</t>
  </si>
  <si>
    <t>17</t>
  </si>
  <si>
    <t>Concrete</t>
  </si>
  <si>
    <t>-</t>
  </si>
  <si>
    <t>Non-Bio</t>
  </si>
  <si>
    <t>Primary</t>
  </si>
  <si>
    <t>22</t>
  </si>
  <si>
    <t>---</t>
  </si>
  <si>
    <t>slab</t>
  </si>
  <si>
    <t>23</t>
  </si>
  <si>
    <t>beam</t>
  </si>
  <si>
    <t>12</t>
  </si>
  <si>
    <t>Vertical</t>
  </si>
  <si>
    <t>Laminated Timber</t>
  </si>
  <si>
    <t>CLT</t>
  </si>
  <si>
    <t>Bio</t>
  </si>
  <si>
    <t>21.1</t>
  </si>
  <si>
    <t>27</t>
  </si>
  <si>
    <t>Horizontal-Typical</t>
  </si>
  <si>
    <t>21</t>
  </si>
  <si>
    <t>Glulam</t>
  </si>
  <si>
    <t>Masonry</t>
  </si>
  <si>
    <t>core</t>
  </si>
  <si>
    <t>24</t>
  </si>
  <si>
    <t>Steel</t>
  </si>
  <si>
    <t>Galvanised Steel</t>
  </si>
  <si>
    <t>column</t>
  </si>
  <si>
    <t>25</t>
  </si>
  <si>
    <t>braces</t>
  </si>
  <si>
    <t>No fixings or reinforcement quants</t>
  </si>
  <si>
    <t>TOTAL</t>
  </si>
  <si>
    <t xml:space="preserve">WUI-Frame </t>
  </si>
  <si>
    <t>m³/m²</t>
  </si>
  <si>
    <t>Total Bio Volume</t>
  </si>
  <si>
    <t>m³</t>
  </si>
  <si>
    <t xml:space="preserve">Total Bio Mass </t>
  </si>
  <si>
    <t>kg</t>
  </si>
  <si>
    <t>%</t>
  </si>
  <si>
    <t>URR Frame Range</t>
  </si>
  <si>
    <t>WUI-Floor</t>
  </si>
  <si>
    <t>Floor Bio Volume</t>
  </si>
  <si>
    <t xml:space="preserve">Floor Bio Mass </t>
  </si>
  <si>
    <t>SfB
hoved-
gruppe</t>
  </si>
  <si>
    <t xml:space="preserve">Bygningsdel, gruppe
</t>
  </si>
  <si>
    <t xml:space="preserve">Bygningsdelsindeks
</t>
  </si>
  <si>
    <t xml:space="preserve">Middellevetid
(år)
</t>
  </si>
  <si>
    <t>RICS T20 B4 values</t>
  </si>
  <si>
    <t>Sum, beregnet</t>
  </si>
  <si>
    <t>Natural stone</t>
  </si>
  <si>
    <t>Lime mortar</t>
  </si>
  <si>
    <t>Concrete, terrazzo and cement mortar</t>
  </si>
  <si>
    <t>Aerated concrete</t>
  </si>
  <si>
    <t>Lightweight clinker concrete</t>
  </si>
  <si>
    <t xml:space="preserve">Plaster </t>
  </si>
  <si>
    <t>Brick</t>
  </si>
  <si>
    <t>Brick glazed</t>
  </si>
  <si>
    <t>Metal general</t>
  </si>
  <si>
    <t>Iron, steel and stainless steel</t>
  </si>
  <si>
    <t>Aluminium</t>
  </si>
  <si>
    <t>Copper</t>
  </si>
  <si>
    <t>Zinc &amp; lead</t>
  </si>
  <si>
    <t>Structural wood</t>
  </si>
  <si>
    <t>Wood unclassified</t>
  </si>
  <si>
    <t>Hardwood</t>
  </si>
  <si>
    <t>Laminated wood and veneer</t>
  </si>
  <si>
    <t>Wood fibres, fibreboard, wood shavings and particleboard</t>
  </si>
  <si>
    <t>Paper, corrugated cardboard and impregnated cardboard</t>
  </si>
  <si>
    <t>Cement-bonded wood wool and cement-bonded fibres</t>
  </si>
  <si>
    <t>Mineral wool</t>
  </si>
  <si>
    <t>Asphalt</t>
  </si>
  <si>
    <t>Fibres and felt</t>
  </si>
  <si>
    <t>Linoleum and rubber</t>
  </si>
  <si>
    <t>Plastic and foam plastic</t>
  </si>
  <si>
    <t>Glass</t>
  </si>
  <si>
    <t>Natural fill and aggregate</t>
  </si>
  <si>
    <t>Paint</t>
  </si>
  <si>
    <t>Natursten</t>
  </si>
  <si>
    <t>Kalkmørtel</t>
  </si>
  <si>
    <t>Beton, terrazzo og cementmørtel</t>
  </si>
  <si>
    <t>Porebeton</t>
  </si>
  <si>
    <t>Letklinkerbeton</t>
  </si>
  <si>
    <t>Gips</t>
  </si>
  <si>
    <t>Tegl</t>
  </si>
  <si>
    <t>Tegl glaseret</t>
  </si>
  <si>
    <t>Metal alment</t>
  </si>
  <si>
    <t>Jern, stål og rustfrit stål</t>
  </si>
  <si>
    <t>Kobber</t>
  </si>
  <si>
    <t>Zink og bly</t>
  </si>
  <si>
    <t>Konstruktionstræ</t>
  </si>
  <si>
    <t>Træ uklassificeret</t>
  </si>
  <si>
    <t>Ædeltræ</t>
  </si>
  <si>
    <t>Lamineret træ og finér</t>
  </si>
  <si>
    <t>Træfibre, træfiberplader, træspåner og spånplader</t>
  </si>
  <si>
    <t>Papir, bølgepap og imprægneret pap</t>
  </si>
  <si>
    <t>Træbeton og cementbundne fibre</t>
  </si>
  <si>
    <t>Mineraluld</t>
  </si>
  <si>
    <t>Asfalt</t>
  </si>
  <si>
    <t>Fibre og filt</t>
  </si>
  <si>
    <t>Linoleum og gummi</t>
  </si>
  <si>
    <t>Plast og skumplast</t>
  </si>
  <si>
    <t>Glas</t>
  </si>
  <si>
    <t>Naturligt fyld og tilslag</t>
  </si>
  <si>
    <t>Malervarer</t>
  </si>
  <si>
    <t>e0</t>
  </si>
  <si>
    <t>f1</t>
  </si>
  <si>
    <t>f2
f3</t>
  </si>
  <si>
    <t>f4</t>
  </si>
  <si>
    <t>f5</t>
  </si>
  <si>
    <t>f7</t>
  </si>
  <si>
    <t>g2</t>
  </si>
  <si>
    <t>g3</t>
  </si>
  <si>
    <t>h0</t>
  </si>
  <si>
    <t>h1
h2
h3</t>
  </si>
  <si>
    <t>h4</t>
  </si>
  <si>
    <t>h5</t>
  </si>
  <si>
    <t>h7
h9</t>
  </si>
  <si>
    <t>i1</t>
  </si>
  <si>
    <t>i2</t>
  </si>
  <si>
    <t>i3</t>
  </si>
  <si>
    <t>i4
i5</t>
  </si>
  <si>
    <t>j1
j7</t>
  </si>
  <si>
    <t>j2</t>
  </si>
  <si>
    <t>j8</t>
  </si>
  <si>
    <t>m1</t>
  </si>
  <si>
    <t>n1</t>
  </si>
  <si>
    <t>n2</t>
  </si>
  <si>
    <t>n4
n5</t>
  </si>
  <si>
    <t>n6
n7</t>
  </si>
  <si>
    <t>o0</t>
  </si>
  <si>
    <t>p1</t>
  </si>
  <si>
    <t>v0</t>
  </si>
  <si>
    <t>Bygningsbasis</t>
  </si>
  <si>
    <t>Bygningsbasis, terræn</t>
  </si>
  <si>
    <t>(10)4</t>
  </si>
  <si>
    <t>Pælefundamenter og brøndfundamenter</t>
  </si>
  <si>
    <t>Pile foundations and well foundations</t>
  </si>
  <si>
    <t>(10)5</t>
  </si>
  <si>
    <t>Fundamenter i terræn</t>
  </si>
  <si>
    <t>Foundations in terrain</t>
  </si>
  <si>
    <t>Fundamenter, bygning</t>
  </si>
  <si>
    <t>(12)1</t>
  </si>
  <si>
    <t>Liniefundamenter</t>
  </si>
  <si>
    <t>Line foundations</t>
  </si>
  <si>
    <t>(12)2</t>
  </si>
  <si>
    <t>Punktfundamenter</t>
  </si>
  <si>
    <t>Point foundations</t>
  </si>
  <si>
    <t>(12)3</t>
  </si>
  <si>
    <t>Pladefundamenter</t>
  </si>
  <si>
    <t>Slab foundations</t>
  </si>
  <si>
    <t>(12)4</t>
  </si>
  <si>
    <t>Fundamenter, fugt- og varmeisolering</t>
  </si>
  <si>
    <t>Foundations, moisture and thermal insulation</t>
  </si>
  <si>
    <t>Terrændæk, bygning</t>
  </si>
  <si>
    <t>(13)1</t>
  </si>
  <si>
    <t>Terrændæk, kældre</t>
  </si>
  <si>
    <t>Terrain decks, basements</t>
  </si>
  <si>
    <t>(13)2</t>
  </si>
  <si>
    <t>Terrændæk i terrænniveau</t>
  </si>
  <si>
    <t>Terrain decks at ground level</t>
  </si>
  <si>
    <t>(13)3</t>
  </si>
  <si>
    <t>Terrændæk, fugt- og varmeisolering</t>
  </si>
  <si>
    <t>Terrain decks, moisture and thermal insulation</t>
  </si>
  <si>
    <t>Bygningsbasis bygning, øvrige</t>
  </si>
  <si>
    <t>(18)1</t>
  </si>
  <si>
    <t>Kanaler under terræn</t>
  </si>
  <si>
    <t>Underground channels</t>
  </si>
  <si>
    <t>(18)2</t>
  </si>
  <si>
    <t>Gruber og sumpe</t>
  </si>
  <si>
    <t>Pits and swamps</t>
  </si>
  <si>
    <t>Primære bygningsdele</t>
  </si>
  <si>
    <t>Primære bygningsdele, terræn</t>
  </si>
  <si>
    <t>Primary elements above substructure</t>
  </si>
  <si>
    <t>(20)1</t>
  </si>
  <si>
    <t>Sekundære bygninger</t>
  </si>
  <si>
    <t>Secondary buildings</t>
  </si>
  <si>
    <t>(20)2</t>
  </si>
  <si>
    <t>Hegnsmure</t>
  </si>
  <si>
    <t>Boundary walls</t>
  </si>
  <si>
    <t>(20)3</t>
  </si>
  <si>
    <t>Støttemure</t>
  </si>
  <si>
    <t>Retaining walls</t>
  </si>
  <si>
    <t>(20)4</t>
  </si>
  <si>
    <t>Teknikgange i terræn inkl. rør-broer og tunneller</t>
  </si>
  <si>
    <t>Service tunnels in terrain incl. pipe bridges and tunnels</t>
  </si>
  <si>
    <t>(20)5</t>
  </si>
  <si>
    <t>Fodgængerbroer, viadukter m.m.</t>
  </si>
  <si>
    <t>Pedestrian bridges, viaducts, etc.</t>
  </si>
  <si>
    <t>(20)6</t>
  </si>
  <si>
    <t>Trapper og ramper i terræn</t>
  </si>
  <si>
    <t>Stairs and ramps in terrain</t>
  </si>
  <si>
    <t>Ydervægge</t>
  </si>
  <si>
    <t>Exterior walls</t>
  </si>
  <si>
    <t>(21)1</t>
  </si>
  <si>
    <t>Kælderydervægge</t>
  </si>
  <si>
    <t>Basement exterior walls</t>
  </si>
  <si>
    <t>(21)2</t>
  </si>
  <si>
    <t>Lyskasser</t>
  </si>
  <si>
    <t>Light wells</t>
  </si>
  <si>
    <t>(21)3</t>
  </si>
  <si>
    <t>(21)4</t>
  </si>
  <si>
    <t>Kælderydervægge, fugt- og varmeisolering</t>
  </si>
  <si>
    <t>Basement exterior walls, moisture and thermal insulation</t>
  </si>
  <si>
    <t>(21)5</t>
  </si>
  <si>
    <t>Ydervægge, fugt- og varmeisolering</t>
  </si>
  <si>
    <t>Exterior walls, moisture and thermal insulation</t>
  </si>
  <si>
    <t>Indervægge</t>
  </si>
  <si>
    <t>Interior walls</t>
  </si>
  <si>
    <t>(22)1</t>
  </si>
  <si>
    <t>Kælderindervægge</t>
  </si>
  <si>
    <t>Basement interior walls</t>
  </si>
  <si>
    <t>(22)2</t>
  </si>
  <si>
    <t>Indervægge ekskl. kælderindervægge</t>
  </si>
  <si>
    <t>Interior walls excl. basement</t>
  </si>
  <si>
    <t>(22)3</t>
  </si>
  <si>
    <t>Skaktvægge, skorstensvanger, installationsskakte m.m.</t>
  </si>
  <si>
    <t>Shaft walls, chimney partitions, installation shafts, etc.</t>
  </si>
  <si>
    <t>(22)4</t>
  </si>
  <si>
    <t>Skakte for elevatorer</t>
  </si>
  <si>
    <t>xf</t>
  </si>
  <si>
    <t>Dæk</t>
  </si>
  <si>
    <t>Floors</t>
  </si>
  <si>
    <t>(23)1</t>
  </si>
  <si>
    <t>Kælderdæk og krybekælderdæk</t>
  </si>
  <si>
    <t>Basement and crawl space floors</t>
  </si>
  <si>
    <t>(23)2</t>
  </si>
  <si>
    <t>Etagedæk</t>
  </si>
  <si>
    <t>Floor decks</t>
  </si>
  <si>
    <t>(23)3</t>
  </si>
  <si>
    <t>Tagdæk, særlige dæk under opbyggede tage</t>
  </si>
  <si>
    <t>Roof floors, special floors under built-up roofs</t>
  </si>
  <si>
    <t>(24)4</t>
  </si>
  <si>
    <t>Tagdæk, fugt- og varmeisolering</t>
  </si>
  <si>
    <t>Roof floors, moisture and heat insulation</t>
  </si>
  <si>
    <t>Trapper og ramper</t>
  </si>
  <si>
    <t>(24)1</t>
  </si>
  <si>
    <t>Kældertrapper, udvendige</t>
  </si>
  <si>
    <t>Basement stairs, external</t>
  </si>
  <si>
    <t>(24)2</t>
  </si>
  <si>
    <t>Trapper udvendige</t>
  </si>
  <si>
    <t>Stairs external</t>
  </si>
  <si>
    <t>(24)3</t>
  </si>
  <si>
    <t>Trapper indvendige</t>
  </si>
  <si>
    <t>Stairs internal</t>
  </si>
  <si>
    <t>Ramper udvendige</t>
  </si>
  <si>
    <t>Ramps external</t>
  </si>
  <si>
    <t>(24)5</t>
  </si>
  <si>
    <t>Ramper indvendige</t>
  </si>
  <si>
    <t>Ramps internal</t>
  </si>
  <si>
    <t>(24)6</t>
  </si>
  <si>
    <t>Faste stiger</t>
  </si>
  <si>
    <t>Fixed ladders</t>
  </si>
  <si>
    <t>Bærende konstruktioner</t>
  </si>
  <si>
    <t>(25)1</t>
  </si>
  <si>
    <t>Bærende konstruktioner, øvrige (søjler, bjælker, rammer, skaller)</t>
  </si>
  <si>
    <t>Load-bearing structures, other (columns, beams, frames, shells)</t>
  </si>
  <si>
    <t>(25)2</t>
  </si>
  <si>
    <t>Bærende konstruktioner, øvrige, fugt- og varmeisolering</t>
  </si>
  <si>
    <t>Load-bearing structures, other, moisture and heat insulation</t>
  </si>
  <si>
    <t>Altaner og altangange</t>
  </si>
  <si>
    <t>(26)1</t>
  </si>
  <si>
    <t>Altaner og altangange, udkragede</t>
  </si>
  <si>
    <t>Balconies and porches, cantilevered</t>
  </si>
  <si>
    <t>(26)2</t>
  </si>
  <si>
    <t>Altaner og altangange, fritliggende</t>
  </si>
  <si>
    <t>Balconies and porches, freestanding</t>
  </si>
  <si>
    <t>(26)3</t>
  </si>
  <si>
    <t>Altaner og altangange, påhængte</t>
  </si>
  <si>
    <t>Balconies and porches, suspended</t>
  </si>
  <si>
    <t>(26)4</t>
  </si>
  <si>
    <t>Altaner og altangange, fritstående</t>
  </si>
  <si>
    <t>Tage</t>
  </si>
  <si>
    <t>Roofing</t>
  </si>
  <si>
    <t>(27)1</t>
  </si>
  <si>
    <t>Tagværker</t>
  </si>
  <si>
    <t>(27)2</t>
  </si>
  <si>
    <t>Baldakiner og overdækninger</t>
  </si>
  <si>
    <t>Canopies and shelters</t>
  </si>
  <si>
    <t>(27)3</t>
  </si>
  <si>
    <t>Tage, fugt- og varmeisolering</t>
  </si>
  <si>
    <t>Roofs, moisture and heat insulation</t>
  </si>
  <si>
    <t>Øvrige primære bygningsdele, bygning</t>
  </si>
  <si>
    <t>(28)1</t>
  </si>
  <si>
    <t>Other primary building components, building</t>
  </si>
  <si>
    <t>Kompletterende bygningsdele</t>
  </si>
  <si>
    <t>Kompletterende bygningsdele, terræn</t>
  </si>
  <si>
    <t>(30)1</t>
  </si>
  <si>
    <t>Komplettering sekundære bygninger</t>
  </si>
  <si>
    <t>Completion of secondary buildings</t>
  </si>
  <si>
    <t>(30)3</t>
  </si>
  <si>
    <t>Komplettering trapper, ramper m.m. i terræn</t>
  </si>
  <si>
    <t>Completion of stairs, ramps, etc. in terrain</t>
  </si>
  <si>
    <t>Ydervægge, komplettering</t>
  </si>
  <si>
    <t>(31)1</t>
  </si>
  <si>
    <t>Kælderydervægge, kompletterende del (døre, vinduer m.m.)</t>
  </si>
  <si>
    <t>Basement exterior walls, supplementary part (doors, windows, etc.)</t>
  </si>
  <si>
    <t>(31)2</t>
  </si>
  <si>
    <t>Døre, ydervægge</t>
  </si>
  <si>
    <t>Doors, exterior walls</t>
  </si>
  <si>
    <t>(31)3</t>
  </si>
  <si>
    <t>Porte, ydervægge</t>
  </si>
  <si>
    <t>Gates, external walls</t>
  </si>
  <si>
    <t>(31)4</t>
  </si>
  <si>
    <t>Vinduer, ydervægge</t>
  </si>
  <si>
    <t>Windows, exterior walls</t>
  </si>
  <si>
    <t>(31)5</t>
  </si>
  <si>
    <t>Solskærme, skodder, gitre m.m.</t>
  </si>
  <si>
    <t>Sunshades, shutters, grilles, etc.</t>
  </si>
  <si>
    <t>(31)6</t>
  </si>
  <si>
    <t>Sålbænke, inddækninger m.m.</t>
  </si>
  <si>
    <t>Baseboards, flashings, etc.</t>
  </si>
  <si>
    <t>(31)7</t>
  </si>
  <si>
    <t>Termoruder og flerlagsruder m.m.</t>
  </si>
  <si>
    <t>Insulated and multi-layered glazing, etc.</t>
  </si>
  <si>
    <t>Indervægge, komplettering</t>
  </si>
  <si>
    <t>(32)1</t>
  </si>
  <si>
    <t>Døre, indervægge</t>
  </si>
  <si>
    <t>Doors, interior walls</t>
  </si>
  <si>
    <t>(32)2</t>
  </si>
  <si>
    <t>Vinduer, indervægge</t>
  </si>
  <si>
    <t>Windows, interior walls</t>
  </si>
  <si>
    <t>(32)3</t>
  </si>
  <si>
    <t>Bevægelige indervægge</t>
  </si>
  <si>
    <t>Movable interior walls</t>
  </si>
  <si>
    <t>(32)4</t>
  </si>
  <si>
    <t>Indfatninger, fodpaneler og fendere</t>
  </si>
  <si>
    <t>Frames, skirting boards and fenders</t>
  </si>
  <si>
    <t>Dæk, komplettering</t>
  </si>
  <si>
    <t>(33)1</t>
  </si>
  <si>
    <t>Opbyggede gulve</t>
  </si>
  <si>
    <t>Raised floors</t>
  </si>
  <si>
    <t>(33)2</t>
  </si>
  <si>
    <t>Svømmende gulve</t>
  </si>
  <si>
    <t>Floating floors</t>
  </si>
  <si>
    <t>(33)3</t>
  </si>
  <si>
    <t>Lemme, riste, måtterammer m.m.</t>
  </si>
  <si>
    <t>Hatches, grates, mat frames, etc.</t>
  </si>
  <si>
    <t>(33)4</t>
  </si>
  <si>
    <t>Sokler til maskiner</t>
  </si>
  <si>
    <t>Plinths for machines</t>
  </si>
  <si>
    <t>Trapper og ramper, komplettering</t>
  </si>
  <si>
    <t>(34)1</t>
  </si>
  <si>
    <t>Gelændere og rækværker, udvendige</t>
  </si>
  <si>
    <t>Railings and railings, exterior</t>
  </si>
  <si>
    <t>(34)2</t>
  </si>
  <si>
    <t>Gelændere og rækværker, indvendige</t>
  </si>
  <si>
    <t>Railings and railings, interior</t>
  </si>
  <si>
    <t>(34)3</t>
  </si>
  <si>
    <t>Riste, måtterammer m.m.</t>
  </si>
  <si>
    <t>Gratings, mat frames, etc.</t>
  </si>
  <si>
    <t>Lofter, komplettering</t>
  </si>
  <si>
    <t>(35)1</t>
  </si>
  <si>
    <t>Nedhængte lofter</t>
  </si>
  <si>
    <t>Suspended ceilings</t>
  </si>
  <si>
    <t>(35)2</t>
  </si>
  <si>
    <t>Påbyggede lofter</t>
  </si>
  <si>
    <t>Altaner</t>
  </si>
  <si>
    <t>(36)1</t>
  </si>
  <si>
    <t>Rækværker, brystninger</t>
  </si>
  <si>
    <t>Railings, parapets</t>
  </si>
  <si>
    <t>Tage, komplettering</t>
  </si>
  <si>
    <t>(37)1</t>
  </si>
  <si>
    <t>Kviste m.m.</t>
  </si>
  <si>
    <t>Attics etc.</t>
  </si>
  <si>
    <t>(37)2</t>
  </si>
  <si>
    <t>Ovenlys og røglemme</t>
  </si>
  <si>
    <t>Skylights and smoke hatches</t>
  </si>
  <si>
    <t>(37)3</t>
  </si>
  <si>
    <t>Solskærme til ovenlys</t>
  </si>
  <si>
    <t>Sunshades for skylights</t>
  </si>
  <si>
    <t>(37)4</t>
  </si>
  <si>
    <t>Snefang, rækværker, afskærmninger m.m.</t>
  </si>
  <si>
    <t>Snow guards, railings, screens etc.</t>
  </si>
  <si>
    <t>(37)5</t>
  </si>
  <si>
    <t>Inspektionslemme, døre m.m.</t>
  </si>
  <si>
    <t>Inspection hatches, doors etc.</t>
  </si>
  <si>
    <t>(37)6</t>
  </si>
  <si>
    <t>Tagudhæng, vindskeder, sternbrædder og inddækninger</t>
  </si>
  <si>
    <t>Roof overhangs, wind shields, stern boards and flashings</t>
  </si>
  <si>
    <t>Kompletterende bygningsdele bygning, øvrige</t>
  </si>
  <si>
    <t>(38)1</t>
  </si>
  <si>
    <t>Complementary building parts building, other</t>
  </si>
  <si>
    <t>Overfladebygningsdele</t>
  </si>
  <si>
    <t>Belægninger, terræn</t>
  </si>
  <si>
    <t>(40)1</t>
  </si>
  <si>
    <t>Overflader, sekundære bygninger</t>
  </si>
  <si>
    <t>(40)2</t>
  </si>
  <si>
    <t>Stier, belægninger</t>
  </si>
  <si>
    <t>(40)3</t>
  </si>
  <si>
    <t>Veje, parkeringsarealer, belægninger</t>
  </si>
  <si>
    <t>(40)4</t>
  </si>
  <si>
    <t>Opholdsarealer, belægninger</t>
  </si>
  <si>
    <t>(40)5</t>
  </si>
  <si>
    <t>Sports- og havearealer, belægninger</t>
  </si>
  <si>
    <t>(40)6</t>
  </si>
  <si>
    <t>Trapper og ramper i terræn, overflader</t>
  </si>
  <si>
    <t>Udvendige vægoverflader</t>
  </si>
  <si>
    <t>(41)1</t>
  </si>
  <si>
    <t>Kælderydervægge, udvendige overflader</t>
  </si>
  <si>
    <t>(41)2</t>
  </si>
  <si>
    <t>Kælderydervægge, kompletterende del, overflader</t>
  </si>
  <si>
    <t>(41)3</t>
  </si>
  <si>
    <t>Ydervægge, udvendige overflader</t>
  </si>
  <si>
    <t>External walls, exterior surfaces</t>
  </si>
  <si>
    <t>(41)4</t>
  </si>
  <si>
    <t>Ydervægge, kompletterende dele, overflader</t>
  </si>
  <si>
    <t>Exterior walls, complementary parts, surfaces</t>
  </si>
  <si>
    <t>Indvendige vægoverflader</t>
  </si>
  <si>
    <t>(42)1</t>
  </si>
  <si>
    <t>Interior wall surfaces</t>
  </si>
  <si>
    <t>(42)2</t>
  </si>
  <si>
    <t>Indervægge kompletterende dele, overflader</t>
  </si>
  <si>
    <t>Interior walls complementary parts, surfaces</t>
  </si>
  <si>
    <t>Dæk og gulve, overflader</t>
  </si>
  <si>
    <t>(43)1</t>
  </si>
  <si>
    <t>Terrændæk, overflader</t>
  </si>
  <si>
    <t>(43)2</t>
  </si>
  <si>
    <t>Etagedæk, overflader</t>
  </si>
  <si>
    <t>Floor decks, surfaces</t>
  </si>
  <si>
    <t>Trapper og ramper, overflader</t>
  </si>
  <si>
    <t>(44)1</t>
  </si>
  <si>
    <t>Kældertrapper og kælderramper, udvendige, overflader</t>
  </si>
  <si>
    <t>(44)2</t>
  </si>
  <si>
    <t>Trapper, udvendige, overflader</t>
  </si>
  <si>
    <t>(44)3</t>
  </si>
  <si>
    <t>Trapper, indvendige, overflader</t>
  </si>
  <si>
    <t>(44)4</t>
  </si>
  <si>
    <t>Ramper, udvendige, overflader</t>
  </si>
  <si>
    <t>(44)5</t>
  </si>
  <si>
    <t>Ramper, indvendige, overflader</t>
  </si>
  <si>
    <t>Lofter, overflader</t>
  </si>
  <si>
    <t>(45)1</t>
  </si>
  <si>
    <t>Altaner, overflader</t>
  </si>
  <si>
    <t>(46)1</t>
  </si>
  <si>
    <t>Altaner, oversider, overflader</t>
  </si>
  <si>
    <t>(46)2</t>
  </si>
  <si>
    <t>Altaner, undersider, overflader</t>
  </si>
  <si>
    <t>Tage, overflader</t>
  </si>
  <si>
    <t>Tage, overflader, sum</t>
  </si>
  <si>
    <t>(47)1</t>
  </si>
  <si>
    <t>Roofs, surfaces</t>
  </si>
  <si>
    <t>Overflader bygning, øvrige</t>
  </si>
  <si>
    <t>(48)1</t>
  </si>
  <si>
    <t>Overflader bygningsdele, øvrige</t>
  </si>
  <si>
    <t>VVS-anlæg</t>
  </si>
  <si>
    <t>VVS-anlæg, terræn</t>
  </si>
  <si>
    <t>(50)1</t>
  </si>
  <si>
    <t>Afløb, stikledninger og overfladeafvanding</t>
  </si>
  <si>
    <t>(50)2</t>
  </si>
  <si>
    <t>Drænledninger</t>
  </si>
  <si>
    <t>(50)3</t>
  </si>
  <si>
    <t>Vand, stikledninger, brandhaner, vandposte</t>
  </si>
  <si>
    <t>(50)4</t>
  </si>
  <si>
    <t>Naturgas, stikledninger</t>
  </si>
  <si>
    <t>(50)5</t>
  </si>
  <si>
    <t>Fjernvarme, stikledninger</t>
  </si>
  <si>
    <t>(50)6</t>
  </si>
  <si>
    <t>Tanke for olie og gas</t>
  </si>
  <si>
    <t>(50)7</t>
  </si>
  <si>
    <t>Ledninger m.m. for jordvarme</t>
  </si>
  <si>
    <t>Affald</t>
  </si>
  <si>
    <t>(51)1</t>
  </si>
  <si>
    <t>Affaldsanlæg</t>
  </si>
  <si>
    <t>Afløb og sanitet</t>
  </si>
  <si>
    <t>(52)1</t>
  </si>
  <si>
    <t>Afløb under bygning (til nærmeste brønd eller ledning)</t>
  </si>
  <si>
    <t>(52)2</t>
  </si>
  <si>
    <t>Dræn under bygning (omfangsdræn)</t>
  </si>
  <si>
    <t>(52)3</t>
  </si>
  <si>
    <t>Faldstammer, afløbsskåle</t>
  </si>
  <si>
    <t>(52)4</t>
  </si>
  <si>
    <t>Tagrender og nedløb</t>
  </si>
  <si>
    <t>(52)5</t>
  </si>
  <si>
    <t>Forbrugsanlæg (vaske, vaskemaskiner inkl. armaturer for vand)</t>
  </si>
  <si>
    <t>Vand</t>
  </si>
  <si>
    <t>(53)1</t>
  </si>
  <si>
    <t>Forsyningsanlæg (målere, beholdere m.m.)</t>
  </si>
  <si>
    <t>(53)2</t>
  </si>
  <si>
    <t>Distributionsanlæg (rør, ventiler m.m.)</t>
  </si>
  <si>
    <t>(53)3</t>
  </si>
  <si>
    <t>Forbrugsanlæg (diverse aftapning)</t>
  </si>
  <si>
    <t>Luftarter</t>
  </si>
  <si>
    <t>(54)1</t>
  </si>
  <si>
    <t>Forsyningsanlæg (kompressorer, målere, beholdere m.m.)</t>
  </si>
  <si>
    <t>(54)2</t>
  </si>
  <si>
    <t>(54)3</t>
  </si>
  <si>
    <t>Forbrugsanlæg (armaturer, gasradiatorer m.m.)</t>
  </si>
  <si>
    <t>Køling</t>
  </si>
  <si>
    <t>(55)1</t>
  </si>
  <si>
    <t>Forsyningsanlæg (aggregater m.m.)</t>
  </si>
  <si>
    <t>Forbrugsanlæg (fordampere, køleflader, regulering, automatik m.m.)</t>
  </si>
  <si>
    <t>Varme</t>
  </si>
  <si>
    <t>(56)1</t>
  </si>
  <si>
    <t>Forsyningsanlæg (kedler, varmevekslere, målere m.m.)</t>
  </si>
  <si>
    <t>(56)2</t>
  </si>
  <si>
    <t>(56)3</t>
  </si>
  <si>
    <t>Forbrugsanlæg (varmeflader, varmeventilatorer, lokal automatik og regulering m.m.)</t>
  </si>
  <si>
    <t>Ventilationsanlæg</t>
  </si>
  <si>
    <t>(57)1</t>
  </si>
  <si>
    <t>Forsyningsanlæg (ventilationscentraler m.m.)</t>
  </si>
  <si>
    <t>(57)2</t>
  </si>
  <si>
    <t>(57)3</t>
  </si>
  <si>
    <t>Forbrugsanlæg (armaturer, emhætter, aftrækshætter m.m.)</t>
  </si>
  <si>
    <t>VVS-anlæg, bygning, øvrige</t>
  </si>
  <si>
    <t>(58)1</t>
  </si>
  <si>
    <t>Sprinkleranlæg</t>
  </si>
  <si>
    <t>(58)2</t>
  </si>
  <si>
    <t>Vandrensningsanlæg</t>
  </si>
  <si>
    <t>(58)3</t>
  </si>
  <si>
    <t>Specialanlæg for væsker</t>
  </si>
  <si>
    <t>El- og mekaniske anlæg</t>
  </si>
  <si>
    <t>El- og mekaniske anlæg, terræn</t>
  </si>
  <si>
    <t>(60)1</t>
  </si>
  <si>
    <t>Stikledninger udenfor bygningen</t>
  </si>
  <si>
    <t>(60)2</t>
  </si>
  <si>
    <t>Vej- og pladsbelysningsanlæg</t>
  </si>
  <si>
    <t>Højspændingsanlæg</t>
  </si>
  <si>
    <t>(62)1</t>
  </si>
  <si>
    <t>Forsyning</t>
  </si>
  <si>
    <t>(62)2</t>
  </si>
  <si>
    <t>Hovedfordeling</t>
  </si>
  <si>
    <t>(62)3</t>
  </si>
  <si>
    <t>Maskiner og maskinanlæg</t>
  </si>
  <si>
    <t>(62)4</t>
  </si>
  <si>
    <t>El-tekniske anlæg</t>
  </si>
  <si>
    <t>(62)5</t>
  </si>
  <si>
    <t>Sekundære højspændingsanlæg</t>
  </si>
  <si>
    <t>Lavspændingsanlæg</t>
  </si>
  <si>
    <t>(63)1</t>
  </si>
  <si>
    <t>(63)2</t>
  </si>
  <si>
    <t>(63)3</t>
  </si>
  <si>
    <t>(63)4</t>
  </si>
  <si>
    <t>(63)5</t>
  </si>
  <si>
    <t>Belysningsanlæg</t>
  </si>
  <si>
    <t>(63)6</t>
  </si>
  <si>
    <t>El-varme</t>
  </si>
  <si>
    <t>(63)7</t>
  </si>
  <si>
    <t>El-apparater</t>
  </si>
  <si>
    <t>Elektronik og svagstrøm</t>
  </si>
  <si>
    <t>(64)1</t>
  </si>
  <si>
    <t>Kommunikationsanlæg</t>
  </si>
  <si>
    <t>(64)2</t>
  </si>
  <si>
    <t>Dataanlæg</t>
  </si>
  <si>
    <t>(64)3</t>
  </si>
  <si>
    <t>Informationsanlæg</t>
  </si>
  <si>
    <t>(64)4</t>
  </si>
  <si>
    <t>Sikringsanlæg</t>
  </si>
  <si>
    <t>(64)5</t>
  </si>
  <si>
    <t>Proceskontrolanlæg</t>
  </si>
  <si>
    <t>Transportanlæg</t>
  </si>
  <si>
    <t>(66)1</t>
  </si>
  <si>
    <t>Elevatorer</t>
  </si>
  <si>
    <t>(66)2</t>
  </si>
  <si>
    <t>Rullende trapper</t>
  </si>
  <si>
    <t>(66)3</t>
  </si>
  <si>
    <t>Transportbånd</t>
  </si>
  <si>
    <t>Mekaniske anlæg, øvrige</t>
  </si>
  <si>
    <t>(67)1</t>
  </si>
  <si>
    <t>El-anlæg, øvrige</t>
  </si>
  <si>
    <t>(68)1</t>
  </si>
  <si>
    <t>Inventar og udstyr</t>
  </si>
  <si>
    <t>Inventar, terræn</t>
  </si>
  <si>
    <t>(70)1</t>
  </si>
  <si>
    <t>Tekniske inventarenheder, p-automater m.m.</t>
  </si>
  <si>
    <t>(70)2</t>
  </si>
  <si>
    <t>Tavler, skilte og skærme</t>
  </si>
  <si>
    <t>(70)3</t>
  </si>
  <si>
    <t xml:space="preserve">Opbevaring, affaldsstativer, cykelstativer, postkasser m.m. </t>
  </si>
  <si>
    <t>(70)4</t>
  </si>
  <si>
    <t>Bordmøbler</t>
  </si>
  <si>
    <t>(70)5</t>
  </si>
  <si>
    <t>Siddemøbler</t>
  </si>
  <si>
    <t>Teknisk inventar</t>
  </si>
  <si>
    <t>(71)1</t>
  </si>
  <si>
    <t xml:space="preserve">Automater for mad, drikke, sæbe m.m. </t>
  </si>
  <si>
    <t>(71)2</t>
  </si>
  <si>
    <t>Løse lamper</t>
  </si>
  <si>
    <t>(71)3</t>
  </si>
  <si>
    <t>Brandslukningsudstyr</t>
  </si>
  <si>
    <t>(72)1</t>
  </si>
  <si>
    <t>Skilte</t>
  </si>
  <si>
    <t>(72)2</t>
  </si>
  <si>
    <t>Spejle</t>
  </si>
  <si>
    <t>(72)3</t>
  </si>
  <si>
    <t>AV-udrustning, tavler, projektorskærme</t>
  </si>
  <si>
    <t>Opbevaringsmøbler</t>
  </si>
  <si>
    <t>(73)1</t>
  </si>
  <si>
    <t>Hylder</t>
  </si>
  <si>
    <t>Shelves</t>
  </si>
  <si>
    <t>(73)2</t>
  </si>
  <si>
    <t>Skabe og skuffemøbler</t>
  </si>
  <si>
    <t>Cabinets and drawer furniture</t>
  </si>
  <si>
    <t>(73)3</t>
  </si>
  <si>
    <t>Køkkenskabe</t>
  </si>
  <si>
    <t>Kitchen cabinets</t>
  </si>
  <si>
    <t>(73)4</t>
  </si>
  <si>
    <t>Toiletskabe</t>
  </si>
  <si>
    <t>Toilet cabinets</t>
  </si>
  <si>
    <t>(74)1</t>
  </si>
  <si>
    <t>Bordplader</t>
  </si>
  <si>
    <t>(74)2</t>
  </si>
  <si>
    <t>Arbejdsborde</t>
  </si>
  <si>
    <t>(74)3</t>
  </si>
  <si>
    <t>Borde til ophold og hvile</t>
  </si>
  <si>
    <t>(75)1</t>
  </si>
  <si>
    <t>Stole, bænke m.m . til arbejdsbrug</t>
  </si>
  <si>
    <t>(75)2</t>
  </si>
  <si>
    <t>Stole, bænke, sofaer m.m. til ophold og hvile</t>
  </si>
  <si>
    <t>Liggemøbler</t>
  </si>
  <si>
    <t>(76)1</t>
  </si>
  <si>
    <t>Sengemøbler til alm. boliger</t>
  </si>
  <si>
    <t>(76)2</t>
  </si>
  <si>
    <t>Sengemøbler til institutioner m.m.</t>
  </si>
  <si>
    <t>Boligtekstiler og afskærmning</t>
  </si>
  <si>
    <t>(77)1</t>
  </si>
  <si>
    <t>Gardiner og forhæng</t>
  </si>
  <si>
    <t>(77)2</t>
  </si>
  <si>
    <t>Gulvtæpper og måtter</t>
  </si>
  <si>
    <t>(77)3</t>
  </si>
  <si>
    <t>Persienner</t>
  </si>
  <si>
    <t>(77)4</t>
  </si>
  <si>
    <t>Skærmvægge</t>
  </si>
  <si>
    <t>Øvrigt inventar</t>
  </si>
  <si>
    <t>(78)1</t>
  </si>
  <si>
    <t xml:space="preserve">Øvrigt inventar </t>
  </si>
  <si>
    <t>(78)2</t>
  </si>
  <si>
    <t>Specialinventar</t>
  </si>
  <si>
    <t>URR_lookup</t>
  </si>
  <si>
    <t>Mat-Group</t>
  </si>
  <si>
    <t>Tree species</t>
  </si>
  <si>
    <t>Abv</t>
  </si>
  <si>
    <t>Tree Latin (Genus)</t>
  </si>
  <si>
    <t>Harvest</t>
  </si>
  <si>
    <t>Renewal</t>
  </si>
  <si>
    <t>Country</t>
  </si>
  <si>
    <t>Bioregion</t>
  </si>
  <si>
    <t>Struct_type</t>
  </si>
  <si>
    <t>Raw Material</t>
  </si>
  <si>
    <t>Element Type</t>
  </si>
  <si>
    <t>Mat-Product</t>
  </si>
  <si>
    <t>SfB Mat</t>
  </si>
  <si>
    <t>Gen</t>
  </si>
  <si>
    <t>Species</t>
  </si>
  <si>
    <t>low</t>
  </si>
  <si>
    <t>high</t>
  </si>
  <si>
    <t>Street</t>
  </si>
  <si>
    <t>Structural Timber</t>
  </si>
  <si>
    <t>Softwood</t>
  </si>
  <si>
    <t>Australia</t>
  </si>
  <si>
    <t>Aus</t>
  </si>
  <si>
    <t>WOOD</t>
  </si>
  <si>
    <t>Substructure</t>
  </si>
  <si>
    <t>i5</t>
  </si>
  <si>
    <t>Douglas Fir</t>
  </si>
  <si>
    <t>DF</t>
  </si>
  <si>
    <t>Pseudotsuga menezielsi</t>
  </si>
  <si>
    <t>Austria</t>
  </si>
  <si>
    <t>A</t>
  </si>
  <si>
    <t>Alpine</t>
  </si>
  <si>
    <t>SOLID SOFTWOOD</t>
  </si>
  <si>
    <t>SOFT</t>
  </si>
  <si>
    <t>S</t>
  </si>
  <si>
    <t>F</t>
  </si>
  <si>
    <t>P</t>
  </si>
  <si>
    <t>Panel veneers</t>
  </si>
  <si>
    <t>Fir</t>
  </si>
  <si>
    <t>Abies alba</t>
  </si>
  <si>
    <t>Belgium</t>
  </si>
  <si>
    <t>B</t>
  </si>
  <si>
    <t>Atlantic</t>
  </si>
  <si>
    <t>Sawn softwood</t>
  </si>
  <si>
    <t>L</t>
  </si>
  <si>
    <t>Skin</t>
  </si>
  <si>
    <t>Other Softwood</t>
  </si>
  <si>
    <t>Larch</t>
  </si>
  <si>
    <t>Larix decidua</t>
  </si>
  <si>
    <t>Bulgaria</t>
  </si>
  <si>
    <t>Continental</t>
  </si>
  <si>
    <t xml:space="preserve">Finger-jointed timber </t>
  </si>
  <si>
    <t>Surface</t>
  </si>
  <si>
    <t>i4</t>
  </si>
  <si>
    <t>Pine</t>
  </si>
  <si>
    <t>Pinus palustris</t>
  </si>
  <si>
    <t>Croatia</t>
  </si>
  <si>
    <t>SOLID HARDWOOD</t>
  </si>
  <si>
    <t>HARD</t>
  </si>
  <si>
    <t>OK</t>
  </si>
  <si>
    <t>Services</t>
  </si>
  <si>
    <t>Panel fibre</t>
  </si>
  <si>
    <t>j1</t>
  </si>
  <si>
    <t>Poplar</t>
  </si>
  <si>
    <t>PO</t>
  </si>
  <si>
    <t>Populus alba</t>
  </si>
  <si>
    <t>Cyprus</t>
  </si>
  <si>
    <t>Sawn hardwood</t>
  </si>
  <si>
    <t>BE</t>
  </si>
  <si>
    <t>Stuff</t>
  </si>
  <si>
    <t>Panel particles</t>
  </si>
  <si>
    <t>j7</t>
  </si>
  <si>
    <t>Scots Pine</t>
  </si>
  <si>
    <t>SP</t>
  </si>
  <si>
    <t>Pinus sylvestris</t>
  </si>
  <si>
    <t>Czechia</t>
  </si>
  <si>
    <t>MIXED</t>
  </si>
  <si>
    <t>Earth</t>
  </si>
  <si>
    <t>g1</t>
  </si>
  <si>
    <t>Spruce</t>
  </si>
  <si>
    <t>Picea abies</t>
  </si>
  <si>
    <t>Denmark</t>
  </si>
  <si>
    <t>DK</t>
  </si>
  <si>
    <t>I joist</t>
  </si>
  <si>
    <t>h3</t>
  </si>
  <si>
    <t>Western Hemlock</t>
  </si>
  <si>
    <t>WH</t>
  </si>
  <si>
    <t>Tsuga heterophylla</t>
  </si>
  <si>
    <t>Estonia</t>
  </si>
  <si>
    <t>LAMINATED</t>
  </si>
  <si>
    <t>f2</t>
  </si>
  <si>
    <t>Western Red Cedar</t>
  </si>
  <si>
    <t>RC</t>
  </si>
  <si>
    <t>Thuja plicata Donn</t>
  </si>
  <si>
    <t>Europe</t>
  </si>
  <si>
    <t>EU</t>
  </si>
  <si>
    <t>Laminated timber</t>
  </si>
  <si>
    <t>LT</t>
  </si>
  <si>
    <t>Finland</t>
  </si>
  <si>
    <t>Boreal</t>
  </si>
  <si>
    <t>Glued laminated timber</t>
  </si>
  <si>
    <t>GL</t>
  </si>
  <si>
    <t>CE</t>
  </si>
  <si>
    <t>Birch</t>
  </si>
  <si>
    <t>BI</t>
  </si>
  <si>
    <t>Betula pendula</t>
  </si>
  <si>
    <t>France</t>
  </si>
  <si>
    <t>Cross laminated timber</t>
  </si>
  <si>
    <t>Beech</t>
  </si>
  <si>
    <t>Fagus sylvatica</t>
  </si>
  <si>
    <t>Germany</t>
  </si>
  <si>
    <t>D</t>
  </si>
  <si>
    <t>Dowel laminated timber</t>
  </si>
  <si>
    <t>DLT</t>
  </si>
  <si>
    <t>Oak</t>
  </si>
  <si>
    <t>Quercus robar</t>
  </si>
  <si>
    <t>Greece</t>
  </si>
  <si>
    <t>Mediterranean</t>
  </si>
  <si>
    <t>Nail laminated timber</t>
  </si>
  <si>
    <t>NLT</t>
  </si>
  <si>
    <t>Other wood</t>
  </si>
  <si>
    <t>Hungary</t>
  </si>
  <si>
    <t>Cross Laminated Secondary Timber</t>
  </si>
  <si>
    <t>CLST</t>
  </si>
  <si>
    <t>Aleppo Pine</t>
  </si>
  <si>
    <t>AP</t>
  </si>
  <si>
    <t>Ireland</t>
  </si>
  <si>
    <t>3-ply sheet</t>
  </si>
  <si>
    <t>3PS</t>
  </si>
  <si>
    <t>Ash</t>
  </si>
  <si>
    <t>AH</t>
  </si>
  <si>
    <t>Italy</t>
  </si>
  <si>
    <t>I</t>
  </si>
  <si>
    <t>5- ply sheet</t>
  </si>
  <si>
    <t>5PS</t>
  </si>
  <si>
    <t>Wild Cherry</t>
  </si>
  <si>
    <t>WCH</t>
  </si>
  <si>
    <t>Latvia</t>
  </si>
  <si>
    <t>Single ply sheet</t>
  </si>
  <si>
    <t>1PS</t>
  </si>
  <si>
    <t>Eucalyptus</t>
  </si>
  <si>
    <t>Lithuania</t>
  </si>
  <si>
    <t>VENEERS</t>
  </si>
  <si>
    <t>Maritime Pine</t>
  </si>
  <si>
    <t>MP</t>
  </si>
  <si>
    <t>Luxembourg</t>
  </si>
  <si>
    <t>Plywood</t>
  </si>
  <si>
    <t>PLY</t>
  </si>
  <si>
    <t>Norway spruce</t>
  </si>
  <si>
    <t>NS</t>
  </si>
  <si>
    <t>Malta</t>
  </si>
  <si>
    <t>Birch plywood (BI)</t>
  </si>
  <si>
    <t>BI-PLY</t>
  </si>
  <si>
    <t>Maple</t>
  </si>
  <si>
    <t>MA</t>
  </si>
  <si>
    <t>Netherlands</t>
  </si>
  <si>
    <t>Beech plywood (BE)</t>
  </si>
  <si>
    <t>BE-PLY</t>
  </si>
  <si>
    <t>Sweet Chestnut</t>
  </si>
  <si>
    <t>SC</t>
  </si>
  <si>
    <t>Norway</t>
  </si>
  <si>
    <t>N</t>
  </si>
  <si>
    <t>Blockboard</t>
  </si>
  <si>
    <t>BB</t>
  </si>
  <si>
    <t xml:space="preserve">P </t>
  </si>
  <si>
    <t>Poland</t>
  </si>
  <si>
    <t xml:space="preserve">Laminated veneer lumber </t>
  </si>
  <si>
    <t>LVL</t>
  </si>
  <si>
    <t>Non wood</t>
  </si>
  <si>
    <t>Portugal</t>
  </si>
  <si>
    <t>Beech laminated veneer lumber</t>
  </si>
  <si>
    <t>BE-LVL</t>
  </si>
  <si>
    <t>j9</t>
  </si>
  <si>
    <t>Mycellium</t>
  </si>
  <si>
    <t>Romania</t>
  </si>
  <si>
    <t>STRAND/CHIP:</t>
  </si>
  <si>
    <t>Rubber</t>
  </si>
  <si>
    <t>Slovenia</t>
  </si>
  <si>
    <t>Parallel strand lumber</t>
  </si>
  <si>
    <t>PSL</t>
  </si>
  <si>
    <t>Flax</t>
  </si>
  <si>
    <t xml:space="preserve">Spain </t>
  </si>
  <si>
    <t>E</t>
  </si>
  <si>
    <t>Orientated Strand Board</t>
  </si>
  <si>
    <t>OSB</t>
  </si>
  <si>
    <t>Hemp</t>
  </si>
  <si>
    <t>Sweden</t>
  </si>
  <si>
    <t xml:space="preserve">Chipboard/Particle board </t>
  </si>
  <si>
    <t>PB</t>
  </si>
  <si>
    <t>Straw</t>
  </si>
  <si>
    <t>United Kingdom</t>
  </si>
  <si>
    <t>UK</t>
  </si>
  <si>
    <t>FIBRE</t>
  </si>
  <si>
    <t>Reed</t>
  </si>
  <si>
    <t>USA</t>
  </si>
  <si>
    <t xml:space="preserve">Hardboard </t>
  </si>
  <si>
    <t>HB</t>
  </si>
  <si>
    <t>j5</t>
  </si>
  <si>
    <t>Cork</t>
  </si>
  <si>
    <t>Canada</t>
  </si>
  <si>
    <t>Medium density fibreboard</t>
  </si>
  <si>
    <t>MDF</t>
  </si>
  <si>
    <t>Jute</t>
  </si>
  <si>
    <t>Wood fibre insulation</t>
  </si>
  <si>
    <t>WFI</t>
  </si>
  <si>
    <t>Seaweed</t>
  </si>
  <si>
    <t>WOOD WOOL:</t>
  </si>
  <si>
    <t>Wool</t>
  </si>
  <si>
    <t>Wood wool board</t>
  </si>
  <si>
    <t>WWB</t>
  </si>
  <si>
    <t>Non-wood</t>
  </si>
  <si>
    <t>Mycelium</t>
  </si>
  <si>
    <t>Cork Oak</t>
  </si>
  <si>
    <t>UWW Frame</t>
  </si>
  <si>
    <t>Building Layer</t>
  </si>
  <si>
    <t>Structural System</t>
  </si>
  <si>
    <t>SfB Classification</t>
  </si>
  <si>
    <t>Material-Group</t>
  </si>
  <si>
    <t>Material-Product</t>
  </si>
  <si>
    <t>Material-Bio</t>
  </si>
  <si>
    <t>Material-Species</t>
  </si>
  <si>
    <t>Material-Certification</t>
  </si>
  <si>
    <t>Material-Ce</t>
  </si>
  <si>
    <t>Material-Source</t>
  </si>
  <si>
    <t>Volume (Net)</t>
  </si>
  <si>
    <t>Density (kg/m3)</t>
  </si>
  <si>
    <t>RICS T20</t>
  </si>
  <si>
    <t xml:space="preserve">Generelt </t>
  </si>
  <si>
    <t>Building basis, terrain</t>
  </si>
  <si>
    <t>Building foundations</t>
  </si>
  <si>
    <t>Ground slabs, building</t>
  </si>
  <si>
    <t>Building basis, other</t>
  </si>
  <si>
    <t>Primary building elements, terrain</t>
  </si>
  <si>
    <t>Floor slabs</t>
  </si>
  <si>
    <t>Stairs and ramps</t>
  </si>
  <si>
    <t>Load-bearing structures</t>
  </si>
  <si>
    <t>Balconies and gallery corridors</t>
  </si>
  <si>
    <t>Roofs</t>
  </si>
  <si>
    <t>Other primary building elements, building</t>
  </si>
  <si>
    <t>Complementary building parts, ground</t>
  </si>
  <si>
    <t>External walls, completion</t>
  </si>
  <si>
    <t>Interior walls, completion</t>
  </si>
  <si>
    <t>Floors, completion</t>
  </si>
  <si>
    <t>Stairs and ramps, completion</t>
  </si>
  <si>
    <t>Ceilings, completion</t>
  </si>
  <si>
    <t>Balconies</t>
  </si>
  <si>
    <t>Other complementary building elements</t>
  </si>
  <si>
    <t>Surface finishes, terrain</t>
  </si>
  <si>
    <t>Outdoor wall surfaces</t>
  </si>
  <si>
    <t>Indoor wall surfaces</t>
  </si>
  <si>
    <t>Floors and floor coverings, surfaces</t>
  </si>
  <si>
    <t>Stairs and ramps, surfaces</t>
  </si>
  <si>
    <t>Ceilings, surfaces</t>
  </si>
  <si>
    <t>Balconies, surfaces</t>
  </si>
  <si>
    <t>Other building surfaces, building</t>
  </si>
  <si>
    <t>HVAC installations, terrain</t>
  </si>
  <si>
    <t>Waste</t>
  </si>
  <si>
    <t>Drainage and sanitation</t>
  </si>
  <si>
    <t>Water</t>
  </si>
  <si>
    <t>Gases</t>
  </si>
  <si>
    <t>Cooling</t>
  </si>
  <si>
    <t>Heating</t>
  </si>
  <si>
    <t>Ventilation installations</t>
  </si>
  <si>
    <t>Other HVAC installations, building</t>
  </si>
  <si>
    <t>Electrical &amp; mechanical installations, terrain</t>
  </si>
  <si>
    <t>High-voltage installations</t>
  </si>
  <si>
    <t>Low-voltage installations</t>
  </si>
  <si>
    <t>Electronics and low voltage</t>
  </si>
  <si>
    <t>Transport installations</t>
  </si>
  <si>
    <t>Other mechanical installations</t>
  </si>
  <si>
    <t>Other electrical installations</t>
  </si>
  <si>
    <t>Fixtures and equipment</t>
  </si>
  <si>
    <t>Fixtures, terrain</t>
  </si>
  <si>
    <t>Technical equipment</t>
  </si>
  <si>
    <t>Boards, signs, and screens</t>
  </si>
  <si>
    <t>Storage furniture</t>
  </si>
  <si>
    <t>Table furniture</t>
  </si>
  <si>
    <t>Seating furniture</t>
  </si>
  <si>
    <t>Sleeping furniture</t>
  </si>
  <si>
    <t>Domestic textiles and screening</t>
  </si>
  <si>
    <t>Other fixtures</t>
  </si>
  <si>
    <t>1.</t>
  </si>
  <si>
    <t>2.</t>
  </si>
  <si>
    <t>3.</t>
  </si>
  <si>
    <t>4.</t>
  </si>
  <si>
    <t>5.</t>
  </si>
  <si>
    <t>6.</t>
  </si>
  <si>
    <t>7.</t>
  </si>
  <si>
    <t>Basement exterior walls, complementary parts (doors, windows, etc.)</t>
  </si>
  <si>
    <t>Gates, exterior walls</t>
  </si>
  <si>
    <t>Level 1</t>
  </si>
  <si>
    <t>General</t>
  </si>
  <si>
    <t>type multiple</t>
  </si>
  <si>
    <t>Project Name</t>
  </si>
  <si>
    <t>Contact e-mail</t>
  </si>
  <si>
    <t>Anonymize Data?</t>
  </si>
  <si>
    <t>Comment Re: Data Anonymization</t>
  </si>
  <si>
    <t>Timber Volume (m3)*</t>
  </si>
  <si>
    <t>Area (m2, GIA preff.)*</t>
  </si>
  <si>
    <t>Area (Type)*</t>
  </si>
  <si>
    <t>Bldg-Type*</t>
  </si>
  <si>
    <t>Str-Type*</t>
  </si>
  <si>
    <t>Materials*</t>
  </si>
  <si>
    <t>Sector*</t>
  </si>
  <si>
    <t>#storeysBelow</t>
  </si>
  <si>
    <t>#storeysAbove*</t>
  </si>
  <si>
    <t>#storeysWood*</t>
  </si>
  <si>
    <t>height (m)</t>
  </si>
  <si>
    <t>Location ( City)</t>
  </si>
  <si>
    <t>Country*</t>
  </si>
  <si>
    <t>Completion Year</t>
  </si>
  <si>
    <t>Vertical Support Type</t>
  </si>
  <si>
    <t>Horizontal Support Type</t>
  </si>
  <si>
    <t>Horizontal Deck </t>
  </si>
  <si>
    <t>Podium</t>
  </si>
  <si>
    <t>Grid (m)</t>
  </si>
  <si>
    <t>Structural Depth-Primary (mm)</t>
  </si>
  <si>
    <t>Structural Depth-Secondary (mm)</t>
  </si>
  <si>
    <t>Core</t>
  </si>
  <si>
    <t>Slab-on-grade</t>
  </si>
  <si>
    <t>Transfer Slab</t>
  </si>
  <si>
    <t>Roof</t>
  </si>
  <si>
    <t>Other</t>
  </si>
  <si>
    <t>Timber</t>
  </si>
  <si>
    <t>GIA</t>
  </si>
  <si>
    <t>New-Build</t>
  </si>
  <si>
    <t>Light-Frame</t>
  </si>
  <si>
    <t>Residential</t>
  </si>
  <si>
    <t>Beam</t>
  </si>
  <si>
    <t>GFA</t>
  </si>
  <si>
    <t>Extension</t>
  </si>
  <si>
    <t>Commercial</t>
  </si>
  <si>
    <t>N/A</t>
  </si>
  <si>
    <t>NIA</t>
  </si>
  <si>
    <t>Refurbishment</t>
  </si>
  <si>
    <t>Panel</t>
  </si>
  <si>
    <t>Retail</t>
  </si>
  <si>
    <t>Total Area</t>
  </si>
  <si>
    <t>Mixed</t>
  </si>
  <si>
    <t>Clay</t>
  </si>
  <si>
    <t>Healthcare</t>
  </si>
  <si>
    <t>Volumetric</t>
  </si>
  <si>
    <t>Industrial</t>
  </si>
  <si>
    <t>Combination</t>
  </si>
  <si>
    <t>Public+Civic</t>
  </si>
  <si>
    <t>Education</t>
  </si>
  <si>
    <t>BBR-
koder</t>
  </si>
  <si>
    <t xml:space="preserve">Bygningstype
</t>
  </si>
  <si>
    <t>Middellevetid
(år)</t>
  </si>
  <si>
    <t>Alle anvendelser</t>
  </si>
  <si>
    <t>Alle bygninger under ét</t>
  </si>
  <si>
    <t>Bygninger til helårsbeboelse</t>
  </si>
  <si>
    <t>Stuehus til landbrugsejendom</t>
  </si>
  <si>
    <t>Fritliggende enfamilieshus (parcelhus)</t>
  </si>
  <si>
    <t>Række- og kædehus</t>
  </si>
  <si>
    <t>Dobbelthus</t>
  </si>
  <si>
    <t>Etagebolig-bygning, flerfamiliehus eller tofamiliehus</t>
  </si>
  <si>
    <t>Kollegium</t>
  </si>
  <si>
    <t>Boligbygning til døgninstitution</t>
  </si>
  <si>
    <t>Anneks i tilknytning til helårsbolig</t>
  </si>
  <si>
    <t>Anden bygning til helårsbeboelse</t>
  </si>
  <si>
    <t>Bygning til erhvervsmæssig produktion vedrørende landbrug, gartneri, skovbrug og fiskeri</t>
  </si>
  <si>
    <t>Stald til svin</t>
  </si>
  <si>
    <t>Stald til kvæg, får mv.</t>
  </si>
  <si>
    <t>Stald til fjerkræ</t>
  </si>
  <si>
    <t>Minkhal</t>
  </si>
  <si>
    <t>Væksthus</t>
  </si>
  <si>
    <t>Lade til foder, afgrøder mv.</t>
  </si>
  <si>
    <t>Maskinhus, garage mv.</t>
  </si>
  <si>
    <t>Lade til halm, hø mv.</t>
  </si>
  <si>
    <t>Anden bygning til landbrug mv.</t>
  </si>
  <si>
    <t>Bygninger til erhvervsmæssig produktion vedrørende industri og værksteder</t>
  </si>
  <si>
    <t>Bygning til industri med integreret produktionsapparat</t>
  </si>
  <si>
    <t>Bygning til industri uden integreret produktionsapparat</t>
  </si>
  <si>
    <t>Værksted</t>
  </si>
  <si>
    <t>Anden bygning til produktion</t>
  </si>
  <si>
    <t>Bygninger vedrørende energiproduktion og energidistribution</t>
  </si>
  <si>
    <t>Bygning til energiproduktion</t>
  </si>
  <si>
    <t>Bygning til forsynings- og energidistribution</t>
  </si>
  <si>
    <t>Bygning til vandforsyning</t>
  </si>
  <si>
    <t>Bygning til håndtering af affald og spildevand</t>
  </si>
  <si>
    <t>Anden bygning til energiproduktion og -distribution</t>
  </si>
  <si>
    <t>Bygninger i forbindelse med transport og parkering</t>
  </si>
  <si>
    <t>Bygning til jernbane- og busdrift</t>
  </si>
  <si>
    <t>Bygning til luftfart</t>
  </si>
  <si>
    <t>Bygning til parkerings- og transportanlæg</t>
  </si>
  <si>
    <t>Bygning til parkering af flere end to køretøjer i tilknytning til boliger</t>
  </si>
  <si>
    <t>Havneanlæg</t>
  </si>
  <si>
    <t>Andet transportanlæg</t>
  </si>
  <si>
    <t>Bygninger i forbindelse med kontor, handel og lager</t>
  </si>
  <si>
    <t>Bygning til kontor</t>
  </si>
  <si>
    <t>Bygning til detailhandel</t>
  </si>
  <si>
    <t>Bygning til lager</t>
  </si>
  <si>
    <t>Butikscenter</t>
  </si>
  <si>
    <t>Tankstation</t>
  </si>
  <si>
    <t>Anden bygning til kontor, handel og lager</t>
  </si>
  <si>
    <t>Bygninger i forbindelse med hotel, restaurant og øvrige serviceerhverv</t>
  </si>
  <si>
    <t>Hotel, kro og konferencecenter med overnatning</t>
  </si>
  <si>
    <t>Bed &amp; breakfast mv.</t>
  </si>
  <si>
    <t>Restaurant, café og konferencecenter uden overnatning</t>
  </si>
  <si>
    <t>Privat servicevirksomhed som frisør, vaskeri, netcafé mv.</t>
  </si>
  <si>
    <t>Anden bygning til serviceerhverv</t>
  </si>
  <si>
    <t>Bygninger i forbindelse med biograf, bibliotek og trosudøvelse</t>
  </si>
  <si>
    <t>Biograf, teater, koncertsted mv.</t>
  </si>
  <si>
    <t>Museum</t>
  </si>
  <si>
    <t>Bibliotek</t>
  </si>
  <si>
    <t>Kirke eller anden bygning til trosudøvelse for statsanerkendte trossamfund</t>
  </si>
  <si>
    <t>Forsamlingshus</t>
  </si>
  <si>
    <t>Forlystelsespark</t>
  </si>
  <si>
    <t>Anden bygning til kulturelle formål</t>
  </si>
  <si>
    <t>Bygninger i forbindelse med undervisning og forskning</t>
  </si>
  <si>
    <t>Grundskole</t>
  </si>
  <si>
    <t>Universitet</t>
  </si>
  <si>
    <t>Anden bygning til undervisning og forskning</t>
  </si>
  <si>
    <t>Bygninger i forbindelse med hospitaler, hospicer og lægehuse</t>
  </si>
  <si>
    <t>Hospital og sygehus</t>
  </si>
  <si>
    <t>Hospice, behandlingshjem mv.</t>
  </si>
  <si>
    <t>Sundhedscenter, lægehus, fødeklinik mv.</t>
  </si>
  <si>
    <t>Anden bygning til sundhedsformål</t>
  </si>
  <si>
    <t>Bygninger i forbindelse med dag- og døgninstitutioner</t>
  </si>
  <si>
    <t>Daginstitution</t>
  </si>
  <si>
    <t>Servicefunktion på døgninstitution</t>
  </si>
  <si>
    <t>Kaserne</t>
  </si>
  <si>
    <t>Fængsel, arresthus mv.</t>
  </si>
  <si>
    <t>Anden bygning til institutionsformål</t>
  </si>
  <si>
    <t>Bygninger til fritidsformål og idræt</t>
  </si>
  <si>
    <t>Sommerhus</t>
  </si>
  <si>
    <t>Feriecenter, center til campingplads mv.</t>
  </si>
  <si>
    <t>Bygning med ferielejligheder til erhvervsmæssig udlejning</t>
  </si>
  <si>
    <t>Bygning med ferielejligheder til eget brug</t>
  </si>
  <si>
    <t>Anden bygning til ferieformål</t>
  </si>
  <si>
    <t>Klubhus i forbindelse med fritid og idræt</t>
  </si>
  <si>
    <t>Svømmehal</t>
  </si>
  <si>
    <t>Idrætshal</t>
  </si>
  <si>
    <t>Tribune i forbindelse med stadion</t>
  </si>
  <si>
    <t>Bygning til heste</t>
  </si>
  <si>
    <t>Anden bygning til idrætsformål</t>
  </si>
  <si>
    <t>Kolonihavehus</t>
  </si>
  <si>
    <t>Anneks i tilknytning til fritids- og sommerhus</t>
  </si>
  <si>
    <t>Anden bygning til fritidsformål</t>
  </si>
  <si>
    <t>Mindre bygninger til garageformål, ophold og opbevaring samt faldefærdig bygning</t>
  </si>
  <si>
    <t>Garage</t>
  </si>
  <si>
    <t>Carport</t>
  </si>
  <si>
    <t>Udhus</t>
  </si>
  <si>
    <t>Drivhus</t>
  </si>
  <si>
    <t>Fritliggende overdækning</t>
  </si>
  <si>
    <t>Fritliggende udestue</t>
  </si>
  <si>
    <t>Tiloversbleven landbrugsbygning</t>
  </si>
  <si>
    <t>Ikke relevant</t>
  </si>
  <si>
    <t>Faldefærdig bygning</t>
  </si>
  <si>
    <t>Ukendt bygning</t>
  </si>
  <si>
    <t>Example Archicad project</t>
  </si>
  <si>
    <t>L1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</si>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</sst>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Helvetica Neue"/>
      <family val="2"/>
    </font>
    <font>
      <sz val="11"/>
      <color rgb="FF000000"/>
      <name val="Helvetica Neue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499D6D"/>
      <name val="Arial"/>
      <family val="2"/>
    </font>
    <font>
      <sz val="11"/>
      <color rgb="FF499D6D"/>
      <name val="Arial"/>
      <family val="2"/>
    </font>
    <font>
      <sz val="11"/>
      <color theme="1"/>
      <name val="Barlow Regular"/>
    </font>
    <font>
      <b/>
      <sz val="12"/>
      <color theme="0"/>
      <name val="Barlow Regular"/>
    </font>
    <font>
      <sz val="12"/>
      <name val="Barlow Regular"/>
    </font>
    <font>
      <b/>
      <sz val="12"/>
      <name val="Barlow Regular"/>
    </font>
    <font>
      <sz val="12"/>
      <color theme="0"/>
      <name val="Barlow Regular"/>
    </font>
    <font>
      <b/>
      <sz val="12"/>
      <color rgb="FF000000"/>
      <name val="Barlow Regular"/>
    </font>
    <font>
      <b/>
      <sz val="12"/>
      <color rgb="FFE97132"/>
      <name val="Barlow Regular"/>
    </font>
    <font>
      <b/>
      <sz val="12"/>
      <color rgb="FF3C7D22"/>
      <name val="Barlow Regular"/>
    </font>
    <font>
      <b/>
      <sz val="12"/>
      <color rgb="FF4EA72E"/>
      <name val="Barlow Regular"/>
    </font>
    <font>
      <b/>
      <sz val="12"/>
      <color rgb="FFFF0000"/>
      <name val="Barlow Regular"/>
    </font>
    <font>
      <b/>
      <sz val="12"/>
      <color rgb="FF0F9ED5"/>
      <name val="Barlow Regular"/>
    </font>
    <font>
      <sz val="12"/>
      <color rgb="FF0F9ED5"/>
      <name val="Barlow Regular"/>
    </font>
    <font>
      <b/>
      <sz val="11"/>
      <color theme="1"/>
      <name val="Barlow Regular"/>
    </font>
    <font>
      <sz val="16"/>
      <color theme="1"/>
      <name val="Outfit Bold"/>
    </font>
    <font>
      <b/>
      <sz val="11"/>
      <color theme="0"/>
      <name val="Barlow Regular"/>
    </font>
    <font>
      <sz val="12"/>
      <color theme="1"/>
      <name val="Barlow Regular"/>
    </font>
    <font>
      <i/>
      <sz val="11"/>
      <color rgb="FFFF0000"/>
      <name val="Barlow Regular"/>
    </font>
    <font>
      <b/>
      <sz val="12"/>
      <color theme="1"/>
      <name val="Barlow Regular"/>
    </font>
    <font>
      <sz val="11"/>
      <name val="Calibri"/>
      <family val="2"/>
    </font>
    <font>
      <sz val="13"/>
      <color rgb="FF000000"/>
      <name val="Helvetica Neue"/>
      <family val="2"/>
    </font>
    <font>
      <b/>
      <sz val="13"/>
      <color rgb="FF000000"/>
      <name val="Helvetica Neue"/>
      <family val="2"/>
    </font>
    <font>
      <sz val="12"/>
      <color theme="0" tint="-0.499984740745262"/>
      <name val="Barlow Regular"/>
    </font>
    <font>
      <sz val="11"/>
      <color theme="0" tint="-0.499984740745262"/>
      <name val="Barlow Regular"/>
    </font>
    <font>
      <sz val="11"/>
      <color rgb="FF808080"/>
      <name val="Barlow Regular"/>
    </font>
    <font>
      <b/>
      <sz val="11"/>
      <color rgb="FF000000"/>
      <name val="Barlow Regular"/>
    </font>
    <font>
      <u/>
      <sz val="11"/>
      <color theme="10"/>
      <name val="Calibri"/>
      <family val="2"/>
      <scheme val="minor"/>
    </font>
    <font>
      <b/>
      <sz val="10"/>
      <color theme="0"/>
      <name val="Helvetica Neue"/>
      <family val="2"/>
    </font>
    <font>
      <sz val="11"/>
      <color rgb="FF000000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593A0"/>
        <bgColor indexed="64"/>
      </patternFill>
    </fill>
    <fill>
      <patternFill patternType="solid">
        <fgColor rgb="FFFADCE1"/>
        <bgColor indexed="64"/>
      </patternFill>
    </fill>
    <fill>
      <patternFill patternType="solid">
        <fgColor rgb="FFF593A0"/>
        <bgColor rgb="FFC0E6F5"/>
      </patternFill>
    </fill>
    <fill>
      <patternFill patternType="solid">
        <fgColor rgb="FFFCCBD0"/>
        <bgColor indexed="64"/>
      </patternFill>
    </fill>
    <fill>
      <patternFill patternType="solid">
        <fgColor rgb="FFFCCBD0"/>
        <bgColor rgb="FF000000"/>
      </patternFill>
    </fill>
    <fill>
      <patternFill patternType="solid">
        <fgColor rgb="FF415582"/>
        <bgColor indexed="64"/>
      </patternFill>
    </fill>
    <fill>
      <patternFill patternType="solid">
        <fgColor rgb="FFC9D3E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6" fillId="0" borderId="0"/>
    <xf numFmtId="0" fontId="43" fillId="0" borderId="0" applyNumberFormat="0" applyFill="0" applyBorder="0" applyAlignment="0" applyProtection="0"/>
  </cellStyleXfs>
  <cellXfs count="161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1" fontId="4" fillId="0" borderId="3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2" borderId="3" xfId="0" applyFont="1" applyFill="1" applyBorder="1"/>
    <xf numFmtId="9" fontId="4" fillId="0" borderId="3" xfId="1" applyFont="1" applyBorder="1"/>
    <xf numFmtId="9" fontId="4" fillId="0" borderId="4" xfId="1" applyFont="1" applyBorder="1"/>
    <xf numFmtId="0" fontId="6" fillId="0" borderId="3" xfId="0" applyFont="1" applyBorder="1" applyAlignment="1">
      <alignment vertical="center"/>
    </xf>
    <xf numFmtId="1" fontId="4" fillId="2" borderId="3" xfId="0" applyNumberFormat="1" applyFont="1" applyFill="1" applyBorder="1"/>
    <xf numFmtId="0" fontId="6" fillId="2" borderId="3" xfId="0" applyFont="1" applyFill="1" applyBorder="1" applyAlignment="1">
      <alignment vertical="center"/>
    </xf>
    <xf numFmtId="0" fontId="4" fillId="2" borderId="5" xfId="0" applyFont="1" applyFill="1" applyBorder="1"/>
    <xf numFmtId="164" fontId="5" fillId="2" borderId="3" xfId="1" applyNumberFormat="1" applyFont="1" applyFill="1" applyBorder="1"/>
    <xf numFmtId="0" fontId="7" fillId="0" borderId="5" xfId="0" applyFont="1" applyBorder="1" applyAlignment="1">
      <alignment textRotation="90" wrapText="1"/>
    </xf>
    <xf numFmtId="0" fontId="7" fillId="0" borderId="3" xfId="0" applyFont="1" applyBorder="1" applyAlignment="1">
      <alignment textRotation="90"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1" fontId="5" fillId="2" borderId="3" xfId="0" applyNumberFormat="1" applyFont="1" applyFill="1" applyBorder="1"/>
    <xf numFmtId="1" fontId="4" fillId="3" borderId="3" xfId="0" applyNumberFormat="1" applyFont="1" applyFill="1" applyBorder="1"/>
    <xf numFmtId="0" fontId="4" fillId="3" borderId="4" xfId="0" applyFont="1" applyFill="1" applyBorder="1"/>
    <xf numFmtId="0" fontId="4" fillId="3" borderId="3" xfId="0" applyFont="1" applyFill="1" applyBorder="1"/>
    <xf numFmtId="0" fontId="4" fillId="3" borderId="5" xfId="0" applyFont="1" applyFill="1" applyBorder="1"/>
    <xf numFmtId="0" fontId="0" fillId="0" borderId="3" xfId="0" applyBorder="1"/>
    <xf numFmtId="0" fontId="3" fillId="0" borderId="3" xfId="0" applyFont="1" applyBorder="1" applyAlignment="1">
      <alignment wrapText="1"/>
    </xf>
    <xf numFmtId="0" fontId="0" fillId="3" borderId="3" xfId="0" applyFill="1" applyBorder="1"/>
    <xf numFmtId="0" fontId="10" fillId="3" borderId="3" xfId="0" applyFont="1" applyFill="1" applyBorder="1"/>
    <xf numFmtId="0" fontId="3" fillId="3" borderId="3" xfId="0" applyFont="1" applyFill="1" applyBorder="1"/>
    <xf numFmtId="0" fontId="11" fillId="0" borderId="0" xfId="0" applyFont="1"/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12" fillId="0" borderId="0" xfId="0" applyFont="1"/>
    <xf numFmtId="0" fontId="6" fillId="0" borderId="0" xfId="0" applyFont="1"/>
    <xf numFmtId="1" fontId="4" fillId="4" borderId="3" xfId="0" applyNumberFormat="1" applyFont="1" applyFill="1" applyBorder="1"/>
    <xf numFmtId="0" fontId="13" fillId="0" borderId="0" xfId="0" applyFont="1"/>
    <xf numFmtId="0" fontId="4" fillId="0" borderId="11" xfId="0" applyFont="1" applyBorder="1"/>
    <xf numFmtId="0" fontId="6" fillId="0" borderId="12" xfId="0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0" xfId="2" applyFont="1"/>
    <xf numFmtId="0" fontId="4" fillId="0" borderId="0" xfId="2" applyFont="1" applyAlignment="1">
      <alignment wrapText="1"/>
    </xf>
    <xf numFmtId="0" fontId="7" fillId="0" borderId="0" xfId="2" applyFont="1"/>
    <xf numFmtId="0" fontId="14" fillId="0" borderId="0" xfId="2" applyFont="1" applyAlignment="1">
      <alignment horizontal="left" vertical="center" wrapText="1" readingOrder="1"/>
    </xf>
    <xf numFmtId="0" fontId="14" fillId="0" borderId="0" xfId="2" applyFont="1" applyAlignment="1">
      <alignment horizontal="left" vertical="center" readingOrder="1"/>
    </xf>
    <xf numFmtId="0" fontId="14" fillId="0" borderId="0" xfId="2" applyFont="1" applyAlignment="1">
      <alignment horizontal="right" vertical="center" readingOrder="1"/>
    </xf>
    <xf numFmtId="0" fontId="15" fillId="0" borderId="0" xfId="2" applyFont="1"/>
    <xf numFmtId="0" fontId="6" fillId="0" borderId="0" xfId="2" applyFont="1" applyAlignment="1">
      <alignment horizontal="left" vertical="center" readingOrder="1"/>
    </xf>
    <xf numFmtId="0" fontId="6" fillId="0" borderId="0" xfId="2" applyFont="1" applyAlignment="1">
      <alignment horizontal="left" vertical="center" wrapText="1" readingOrder="1"/>
    </xf>
    <xf numFmtId="0" fontId="4" fillId="0" borderId="0" xfId="2" applyFont="1" applyAlignment="1">
      <alignment horizontal="left" vertical="center" indent="6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wrapText="1"/>
    </xf>
    <xf numFmtId="0" fontId="7" fillId="0" borderId="8" xfId="3" applyFont="1" applyBorder="1" applyAlignment="1">
      <alignment wrapText="1"/>
    </xf>
    <xf numFmtId="0" fontId="7" fillId="0" borderId="7" xfId="3" applyFont="1" applyBorder="1" applyAlignment="1">
      <alignment wrapText="1"/>
    </xf>
    <xf numFmtId="0" fontId="2" fillId="0" borderId="0" xfId="3"/>
    <xf numFmtId="0" fontId="7" fillId="0" borderId="10" xfId="3" applyFont="1" applyBorder="1" applyAlignment="1">
      <alignment wrapText="1"/>
    </xf>
    <xf numFmtId="0" fontId="7" fillId="0" borderId="9" xfId="3" applyFont="1" applyBorder="1" applyAlignment="1">
      <alignment horizontal="left" wrapText="1"/>
    </xf>
    <xf numFmtId="0" fontId="7" fillId="0" borderId="9" xfId="3" applyFont="1" applyBorder="1" applyAlignment="1">
      <alignment wrapText="1"/>
    </xf>
    <xf numFmtId="0" fontId="7" fillId="0" borderId="3" xfId="3" applyFont="1" applyBorder="1" applyAlignment="1">
      <alignment textRotation="90" wrapText="1"/>
    </xf>
    <xf numFmtId="0" fontId="7" fillId="0" borderId="5" xfId="3" applyFont="1" applyBorder="1" applyAlignment="1">
      <alignment textRotation="90" wrapText="1"/>
    </xf>
    <xf numFmtId="0" fontId="7" fillId="0" borderId="4" xfId="3" applyFont="1" applyBorder="1" applyAlignment="1">
      <alignment wrapText="1"/>
    </xf>
    <xf numFmtId="0" fontId="7" fillId="0" borderId="3" xfId="3" applyFont="1" applyBorder="1" applyAlignment="1">
      <alignment horizontal="left" wrapText="1"/>
    </xf>
    <xf numFmtId="0" fontId="7" fillId="0" borderId="3" xfId="3" applyFont="1" applyBorder="1" applyAlignment="1">
      <alignment wrapText="1"/>
    </xf>
    <xf numFmtId="0" fontId="7" fillId="4" borderId="3" xfId="3" applyFont="1" applyFill="1" applyBorder="1" applyAlignment="1">
      <alignment textRotation="90" wrapText="1"/>
    </xf>
    <xf numFmtId="0" fontId="4" fillId="3" borderId="4" xfId="3" applyFont="1" applyFill="1" applyBorder="1"/>
    <xf numFmtId="0" fontId="4" fillId="3" borderId="3" xfId="3" applyFont="1" applyFill="1" applyBorder="1"/>
    <xf numFmtId="0" fontId="4" fillId="3" borderId="5" xfId="3" applyFont="1" applyFill="1" applyBorder="1"/>
    <xf numFmtId="0" fontId="4" fillId="6" borderId="4" xfId="3" applyFont="1" applyFill="1" applyBorder="1"/>
    <xf numFmtId="0" fontId="4" fillId="6" borderId="3" xfId="3" applyFont="1" applyFill="1" applyBorder="1"/>
    <xf numFmtId="0" fontId="6" fillId="0" borderId="0" xfId="3" applyFont="1"/>
    <xf numFmtId="1" fontId="4" fillId="3" borderId="3" xfId="3" applyNumberFormat="1" applyFont="1" applyFill="1" applyBorder="1"/>
    <xf numFmtId="1" fontId="4" fillId="6" borderId="3" xfId="3" applyNumberFormat="1" applyFont="1" applyFill="1" applyBorder="1"/>
    <xf numFmtId="164" fontId="5" fillId="6" borderId="3" xfId="4" applyNumberFormat="1" applyFont="1" applyFill="1" applyBorder="1"/>
    <xf numFmtId="0" fontId="4" fillId="6" borderId="5" xfId="3" applyFont="1" applyFill="1" applyBorder="1"/>
    <xf numFmtId="0" fontId="8" fillId="2" borderId="4" xfId="3" applyFont="1" applyFill="1" applyBorder="1"/>
    <xf numFmtId="0" fontId="8" fillId="2" borderId="3" xfId="3" applyFont="1" applyFill="1" applyBorder="1"/>
    <xf numFmtId="1" fontId="8" fillId="7" borderId="3" xfId="3" applyNumberFormat="1" applyFont="1" applyFill="1" applyBorder="1"/>
    <xf numFmtId="0" fontId="8" fillId="7" borderId="3" xfId="3" applyFont="1" applyFill="1" applyBorder="1"/>
    <xf numFmtId="0" fontId="8" fillId="0" borderId="3" xfId="3" applyFont="1" applyBorder="1"/>
    <xf numFmtId="0" fontId="8" fillId="6" borderId="3" xfId="3" applyFont="1" applyFill="1" applyBorder="1"/>
    <xf numFmtId="0" fontId="9" fillId="0" borderId="0" xfId="3" applyFont="1"/>
    <xf numFmtId="0" fontId="4" fillId="2" borderId="4" xfId="3" applyFont="1" applyFill="1" applyBorder="1"/>
    <xf numFmtId="0" fontId="4" fillId="2" borderId="3" xfId="3" applyFont="1" applyFill="1" applyBorder="1"/>
    <xf numFmtId="0" fontId="4" fillId="0" borderId="3" xfId="3" applyFont="1" applyBorder="1"/>
    <xf numFmtId="0" fontId="4" fillId="2" borderId="3" xfId="3" applyFont="1" applyFill="1" applyBorder="1" applyAlignment="1">
      <alignment horizontal="right" vertical="center"/>
    </xf>
    <xf numFmtId="0" fontId="4" fillId="2" borderId="3" xfId="3" applyFont="1" applyFill="1" applyBorder="1" applyAlignment="1">
      <alignment horizontal="left" vertical="center"/>
    </xf>
    <xf numFmtId="0" fontId="6" fillId="0" borderId="0" xfId="3" applyFont="1" applyAlignment="1">
      <alignment wrapText="1"/>
    </xf>
    <xf numFmtId="0" fontId="4" fillId="0" borderId="0" xfId="3" applyFont="1"/>
    <xf numFmtId="0" fontId="4" fillId="0" borderId="2" xfId="3" applyFont="1" applyBorder="1"/>
    <xf numFmtId="0" fontId="4" fillId="0" borderId="1" xfId="3" applyFont="1" applyBorder="1"/>
    <xf numFmtId="1" fontId="4" fillId="0" borderId="1" xfId="3" applyNumberFormat="1" applyFont="1" applyBorder="1"/>
    <xf numFmtId="0" fontId="17" fillId="0" borderId="0" xfId="2" applyFont="1"/>
    <xf numFmtId="0" fontId="16" fillId="5" borderId="0" xfId="2" applyFont="1" applyFill="1" applyAlignment="1">
      <alignment horizontal="right" vertical="center" readingOrder="1"/>
    </xf>
    <xf numFmtId="0" fontId="17" fillId="5" borderId="0" xfId="2" applyFont="1" applyFill="1"/>
    <xf numFmtId="2" fontId="16" fillId="5" borderId="0" xfId="2" applyNumberFormat="1" applyFont="1" applyFill="1"/>
    <xf numFmtId="0" fontId="7" fillId="7" borderId="14" xfId="2" applyFont="1" applyFill="1" applyBorder="1"/>
    <xf numFmtId="0" fontId="16" fillId="7" borderId="14" xfId="2" applyFont="1" applyFill="1" applyBorder="1"/>
    <xf numFmtId="0" fontId="14" fillId="7" borderId="14" xfId="2" applyFont="1" applyFill="1" applyBorder="1" applyAlignment="1">
      <alignment horizontal="left" vertical="center" wrapText="1" readingOrder="1"/>
    </xf>
    <xf numFmtId="0" fontId="14" fillId="7" borderId="14" xfId="2" applyFont="1" applyFill="1" applyBorder="1" applyAlignment="1">
      <alignment horizontal="left" vertical="center" readingOrder="1"/>
    </xf>
    <xf numFmtId="0" fontId="18" fillId="0" borderId="0" xfId="0" applyFont="1"/>
    <xf numFmtId="0" fontId="30" fillId="0" borderId="0" xfId="0" applyFont="1"/>
    <xf numFmtId="0" fontId="19" fillId="8" borderId="15" xfId="0" applyFont="1" applyFill="1" applyBorder="1"/>
    <xf numFmtId="0" fontId="19" fillId="8" borderId="15" xfId="0" applyFont="1" applyFill="1" applyBorder="1" applyAlignment="1">
      <alignment wrapText="1"/>
    </xf>
    <xf numFmtId="0" fontId="22" fillId="8" borderId="15" xfId="0" applyFont="1" applyFill="1" applyBorder="1"/>
    <xf numFmtId="165" fontId="19" fillId="10" borderId="15" xfId="0" applyNumberFormat="1" applyFont="1" applyFill="1" applyBorder="1"/>
    <xf numFmtId="2" fontId="19" fillId="8" borderId="15" xfId="0" applyNumberFormat="1" applyFont="1" applyFill="1" applyBorder="1"/>
    <xf numFmtId="2" fontId="20" fillId="11" borderId="16" xfId="0" applyNumberFormat="1" applyFont="1" applyFill="1" applyBorder="1"/>
    <xf numFmtId="2" fontId="22" fillId="8" borderId="15" xfId="0" applyNumberFormat="1" applyFont="1" applyFill="1" applyBorder="1"/>
    <xf numFmtId="2" fontId="20" fillId="9" borderId="15" xfId="0" applyNumberFormat="1" applyFont="1" applyFill="1" applyBorder="1" applyAlignment="1">
      <alignment horizontal="left"/>
    </xf>
    <xf numFmtId="2" fontId="20" fillId="9" borderId="15" xfId="0" applyNumberFormat="1" applyFont="1" applyFill="1" applyBorder="1"/>
    <xf numFmtId="0" fontId="20" fillId="9" borderId="15" xfId="0" applyFont="1" applyFill="1" applyBorder="1"/>
    <xf numFmtId="0" fontId="21" fillId="9" borderId="15" xfId="0" applyFont="1" applyFill="1" applyBorder="1" applyAlignment="1">
      <alignment wrapText="1"/>
    </xf>
    <xf numFmtId="0" fontId="31" fillId="0" borderId="0" xfId="0" applyFont="1"/>
    <xf numFmtId="0" fontId="18" fillId="9" borderId="0" xfId="0" applyFont="1" applyFill="1"/>
    <xf numFmtId="0" fontId="32" fillId="8" borderId="0" xfId="0" applyFont="1" applyFill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165" fontId="27" fillId="0" borderId="0" xfId="0" applyNumberFormat="1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2" fillId="8" borderId="15" xfId="0" applyFont="1" applyFill="1" applyBorder="1" applyAlignment="1">
      <alignment horizontal="right"/>
    </xf>
    <xf numFmtId="165" fontId="30" fillId="11" borderId="15" xfId="0" applyNumberFormat="1" applyFont="1" applyFill="1" applyBorder="1"/>
    <xf numFmtId="2" fontId="33" fillId="9" borderId="15" xfId="0" applyNumberFormat="1" applyFont="1" applyFill="1" applyBorder="1"/>
    <xf numFmtId="0" fontId="34" fillId="0" borderId="0" xfId="0" applyFont="1"/>
    <xf numFmtId="2" fontId="35" fillId="9" borderId="15" xfId="0" applyNumberFormat="1" applyFont="1" applyFill="1" applyBorder="1"/>
    <xf numFmtId="2" fontId="30" fillId="11" borderId="15" xfId="0" applyNumberFormat="1" applyFont="1" applyFill="1" applyBorder="1"/>
    <xf numFmtId="0" fontId="40" fillId="0" borderId="0" xfId="0" applyFont="1"/>
    <xf numFmtId="9" fontId="39" fillId="9" borderId="15" xfId="0" applyNumberFormat="1" applyFont="1" applyFill="1" applyBorder="1"/>
    <xf numFmtId="1" fontId="20" fillId="9" borderId="15" xfId="0" applyNumberFormat="1" applyFont="1" applyFill="1" applyBorder="1"/>
    <xf numFmtId="165" fontId="20" fillId="9" borderId="15" xfId="0" applyNumberFormat="1" applyFont="1" applyFill="1" applyBorder="1"/>
    <xf numFmtId="9" fontId="20" fillId="9" borderId="15" xfId="0" applyNumberFormat="1" applyFont="1" applyFill="1" applyBorder="1"/>
    <xf numFmtId="0" fontId="41" fillId="0" borderId="0" xfId="0" applyFont="1"/>
    <xf numFmtId="165" fontId="42" fillId="12" borderId="18" xfId="0" applyNumberFormat="1" applyFont="1" applyFill="1" applyBorder="1"/>
    <xf numFmtId="165" fontId="42" fillId="12" borderId="19" xfId="0" applyNumberFormat="1" applyFont="1" applyFill="1" applyBorder="1"/>
    <xf numFmtId="0" fontId="38" fillId="0" borderId="17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left" vertical="center" wrapText="1"/>
    </xf>
    <xf numFmtId="0" fontId="43" fillId="0" borderId="0" xfId="6"/>
    <xf numFmtId="0" fontId="0" fillId="14" borderId="15" xfId="0" applyFill="1" applyBorder="1"/>
    <xf numFmtId="0" fontId="44" fillId="13" borderId="15" xfId="0" applyFont="1" applyFill="1" applyBorder="1"/>
    <xf numFmtId="0" fontId="45" fillId="0" borderId="0" xfId="0" applyFont="1"/>
    <xf numFmtId="14" fontId="18" fillId="9" borderId="0" xfId="0" applyNumberFormat="1" applyFont="1" applyFill="1"/>
    <xf numFmtId="0" fontId="7" fillId="0" borderId="7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38" fillId="0" borderId="17" xfId="0" applyFont="1" applyBorder="1" applyAlignment="1">
      <alignment horizontal="center" vertical="center" wrapText="1"/>
    </xf>
    <xf numFmtId="0" fontId="7" fillId="0" borderId="7" xfId="3" applyFont="1" applyBorder="1" applyAlignment="1">
      <alignment horizontal="left" wrapText="1"/>
    </xf>
    <xf numFmtId="0" fontId="7" fillId="0" borderId="6" xfId="3" applyFont="1" applyBorder="1" applyAlignment="1">
      <alignment horizontal="left" wrapText="1"/>
    </xf>
  </cellXfs>
  <cellStyles count="7">
    <cellStyle name="Hyperlink" xfId="6" builtinId="8"/>
    <cellStyle name="Normal" xfId="0" builtinId="0"/>
    <cellStyle name="Normal 2" xfId="2" xr:uid="{B3C3C0A2-20D0-954C-A932-6F183B22EB71}"/>
    <cellStyle name="Normal 2 2" xfId="3" xr:uid="{8265EF10-ADD3-7240-A011-1158F235B571}"/>
    <cellStyle name="Normal 3" xfId="5" xr:uid="{D295176E-E223-8F41-9468-469931B16D1D}"/>
    <cellStyle name="Per cent 2" xfId="4" xr:uid="{C7991945-3B02-DC4B-8CD4-28C5DC64414C}"/>
    <cellStyle name="Percent" xfId="1" builtinId="5"/>
  </cellStyles>
  <dxfs count="0"/>
  <tableStyles count="0" defaultTableStyle="TableStyleMedium2" defaultPivotStyle="PivotStyleLight16"/>
  <colors>
    <mruColors>
      <color rgb="FFC9D3E9"/>
      <color rgb="FF415582"/>
      <color rgb="FF80AE77"/>
      <color rgb="FFFADCE1"/>
      <color rgb="FFF593A0"/>
      <color rgb="FFFCCBD0"/>
      <color rgb="FF499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527539</xdr:colOff>
      <xdr:row>0</xdr:row>
      <xdr:rowOff>0</xdr:rowOff>
    </xdr:from>
    <xdr:to>
      <xdr:col>42</xdr:col>
      <xdr:colOff>473221</xdr:colOff>
      <xdr:row>20</xdr:row>
      <xdr:rowOff>57413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91B25F-A9E3-4644-B508-B6CE33AD3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96739" y="0"/>
          <a:ext cx="6549682" cy="5924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UWW">
      <a:dk1>
        <a:srgbClr val="000000"/>
      </a:dk1>
      <a:lt1>
        <a:srgbClr val="FFFFFF"/>
      </a:lt1>
      <a:dk2>
        <a:srgbClr val="499C6D"/>
      </a:dk2>
      <a:lt2>
        <a:srgbClr val="FAECC1"/>
      </a:lt2>
      <a:accent1>
        <a:srgbClr val="415482"/>
      </a:accent1>
      <a:accent2>
        <a:srgbClr val="F4929F"/>
      </a:accent2>
      <a:accent3>
        <a:srgbClr val="F89C1E"/>
      </a:accent3>
      <a:accent4>
        <a:srgbClr val="CF1F37"/>
      </a:accent4>
      <a:accent5>
        <a:srgbClr val="B7BFC0"/>
      </a:accent5>
      <a:accent6>
        <a:srgbClr val="EDD2A0"/>
      </a:accent6>
      <a:hlink>
        <a:srgbClr val="415482"/>
      </a:hlink>
      <a:folHlink>
        <a:srgbClr val="92A0C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../../../:u:/p/shared/EfydspCia09HsQC80TgJinIBUNYA6LJpqtSntqgYrXSDhA?e=6sjZIA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0891-319C-2F4F-A2DD-A22958151107}">
  <dimension ref="B2:W78"/>
  <sheetViews>
    <sheetView tabSelected="1" zoomScale="101" workbookViewId="0">
      <selection activeCell="M44" sqref="M44"/>
    </sheetView>
    <sheetView tabSelected="1" workbookViewId="1">
      <selection activeCell="H8" sqref="H8"/>
    </sheetView>
  </sheetViews>
  <sheetFormatPr baseColWidth="10" defaultColWidth="10.83203125" defaultRowHeight="14"/>
  <cols>
    <col min="1" max="1" width="10.83203125" style="111"/>
    <col min="2" max="2" width="37.1640625" style="111" bestFit="1" customWidth="1"/>
    <col min="3" max="3" width="22.33203125" style="111" bestFit="1" customWidth="1"/>
    <col min="4" max="4" width="9" style="111" bestFit="1" customWidth="1"/>
    <col min="5" max="5" width="7.33203125" style="111" bestFit="1" customWidth="1"/>
    <col min="6" max="6" width="19.6640625" style="111" bestFit="1" customWidth="1"/>
    <col min="7" max="7" width="42.83203125" style="111" bestFit="1" customWidth="1"/>
    <col min="8" max="9" width="12.6640625" style="111" bestFit="1" customWidth="1"/>
    <col min="10" max="10" width="13" style="111" bestFit="1" customWidth="1"/>
    <col min="11" max="11" width="18.83203125" style="111" customWidth="1"/>
    <col min="12" max="12" width="18" style="111" bestFit="1" customWidth="1"/>
    <col min="13" max="13" width="12" style="111" bestFit="1" customWidth="1"/>
    <col min="14" max="14" width="12.1640625" style="111" customWidth="1"/>
    <col min="15" max="15" width="9.6640625" style="111" customWidth="1"/>
    <col min="16" max="16" width="8.83203125" style="111" customWidth="1"/>
    <col min="17" max="17" width="10.83203125" style="111" customWidth="1"/>
    <col min="18" max="19" width="8.5" style="111" bestFit="1" customWidth="1"/>
    <col min="20" max="20" width="6" style="111" bestFit="1" customWidth="1"/>
    <col min="21" max="21" width="10" style="111" bestFit="1" customWidth="1"/>
    <col min="22" max="22" width="9.83203125" style="111" bestFit="1" customWidth="1"/>
    <col min="23" max="23" width="10.83203125" style="141"/>
    <col min="24" max="16384" width="10.83203125" style="111"/>
  </cols>
  <sheetData>
    <row r="2" spans="2:22" ht="21">
      <c r="B2" s="124" t="s">
        <v>0</v>
      </c>
      <c r="C2" s="124" t="s">
        <v>1</v>
      </c>
    </row>
    <row r="4" spans="2:22" ht="15">
      <c r="B4" s="126" t="s">
        <v>2</v>
      </c>
      <c r="C4" s="125" t="s">
        <v>1110</v>
      </c>
      <c r="F4" s="126" t="s">
        <v>3</v>
      </c>
      <c r="G4" s="125" t="s">
        <v>4</v>
      </c>
      <c r="H4" s="125"/>
      <c r="I4" s="125"/>
      <c r="J4" s="125"/>
      <c r="K4" s="151" t="s">
        <v>5</v>
      </c>
    </row>
    <row r="5" spans="2:22">
      <c r="B5" s="126" t="s">
        <v>6</v>
      </c>
      <c r="C5" s="155">
        <v>45944</v>
      </c>
      <c r="F5" s="126"/>
      <c r="G5" s="125" t="s">
        <v>7</v>
      </c>
      <c r="H5" s="125"/>
      <c r="I5" s="125"/>
      <c r="J5" s="125"/>
    </row>
    <row r="6" spans="2:22">
      <c r="B6" s="126" t="s">
        <v>8</v>
      </c>
      <c r="C6" s="125">
        <v>1592</v>
      </c>
      <c r="F6" s="126"/>
      <c r="G6" s="125"/>
      <c r="H6" s="125"/>
      <c r="I6" s="125"/>
      <c r="J6" s="125"/>
    </row>
    <row r="7" spans="2:22">
      <c r="B7" s="126" t="s">
        <v>9</v>
      </c>
      <c r="C7" s="125">
        <v>291</v>
      </c>
      <c r="F7" s="126"/>
      <c r="G7" s="125"/>
      <c r="H7" s="125"/>
      <c r="I7" s="125"/>
      <c r="J7" s="125"/>
    </row>
    <row r="8" spans="2:22">
      <c r="B8" s="112"/>
      <c r="H8" s="138"/>
    </row>
    <row r="9" spans="2:22" ht="48">
      <c r="B9" s="113" t="s">
        <v>10</v>
      </c>
      <c r="C9" s="113" t="s">
        <v>11</v>
      </c>
      <c r="D9" s="113" t="s">
        <v>12</v>
      </c>
      <c r="E9" s="113" t="s">
        <v>13</v>
      </c>
      <c r="F9" s="114" t="s">
        <v>14</v>
      </c>
      <c r="G9" s="114" t="s">
        <v>15</v>
      </c>
      <c r="H9" s="114" t="s">
        <v>16</v>
      </c>
      <c r="I9" s="114" t="s">
        <v>17</v>
      </c>
      <c r="J9" s="114" t="s">
        <v>18</v>
      </c>
      <c r="K9" s="114" t="s">
        <v>19</v>
      </c>
      <c r="L9" s="113" t="s">
        <v>20</v>
      </c>
      <c r="M9" s="113" t="s">
        <v>21</v>
      </c>
      <c r="N9" s="113" t="s">
        <v>22</v>
      </c>
      <c r="O9" s="113" t="s">
        <v>23</v>
      </c>
      <c r="P9" s="113" t="s">
        <v>24</v>
      </c>
      <c r="Q9" s="113" t="s">
        <v>25</v>
      </c>
      <c r="R9" s="114" t="s">
        <v>26</v>
      </c>
      <c r="S9" s="114" t="s">
        <v>27</v>
      </c>
      <c r="T9" s="113" t="s">
        <v>28</v>
      </c>
      <c r="U9" s="114" t="s">
        <v>29</v>
      </c>
      <c r="V9" s="114" t="s">
        <v>30</v>
      </c>
    </row>
    <row r="10" spans="2:22" ht="15">
      <c r="B10" s="122" t="s">
        <v>31</v>
      </c>
      <c r="C10" s="122" t="s">
        <v>32</v>
      </c>
      <c r="D10" s="122" t="s">
        <v>33</v>
      </c>
      <c r="E10" s="122" t="s">
        <v>34</v>
      </c>
      <c r="F10" s="122" t="s">
        <v>35</v>
      </c>
      <c r="G10" s="122" t="s">
        <v>36</v>
      </c>
      <c r="H10" s="122" t="s">
        <v>37</v>
      </c>
      <c r="I10" s="122" t="s">
        <v>36</v>
      </c>
      <c r="J10" s="122" t="s">
        <v>36</v>
      </c>
      <c r="K10" s="122" t="s">
        <v>38</v>
      </c>
      <c r="L10" s="122" t="s">
        <v>36</v>
      </c>
      <c r="M10" s="122">
        <v>0.2</v>
      </c>
      <c r="N10" s="122">
        <v>2500</v>
      </c>
      <c r="O10" s="144">
        <f>M10*N10</f>
        <v>500</v>
      </c>
      <c r="P10" s="142">
        <f t="shared" ref="P10:P31" si="0">M10/M$39</f>
        <v>3.1369104568910083E-4</v>
      </c>
      <c r="Q10" s="142">
        <f t="shared" ref="Q10:Q31" si="1">O10/O$39</f>
        <v>1.3418550071990522E-3</v>
      </c>
      <c r="R10" s="122">
        <v>60</v>
      </c>
      <c r="S10" s="122">
        <v>120</v>
      </c>
      <c r="T10" s="122">
        <v>0</v>
      </c>
      <c r="U10" s="118" t="str">
        <f t="shared" ref="U10:U38" si="2">IFERROR(R10/T10,"")</f>
        <v/>
      </c>
      <c r="V10" s="118" t="str">
        <f>IFERROR(S10/T10,"")</f>
        <v/>
      </c>
    </row>
    <row r="11" spans="2:22" ht="15">
      <c r="B11" s="122" t="s">
        <v>31</v>
      </c>
      <c r="C11" s="122" t="s">
        <v>32</v>
      </c>
      <c r="D11" s="122" t="s">
        <v>33</v>
      </c>
      <c r="E11" s="122" t="s">
        <v>39</v>
      </c>
      <c r="F11" s="122" t="s">
        <v>35</v>
      </c>
      <c r="G11" s="122" t="s">
        <v>36</v>
      </c>
      <c r="H11" s="122" t="s">
        <v>37</v>
      </c>
      <c r="I11" s="122" t="s">
        <v>36</v>
      </c>
      <c r="J11" s="122" t="s">
        <v>40</v>
      </c>
      <c r="K11" s="122" t="s">
        <v>38</v>
      </c>
      <c r="L11" s="122" t="s">
        <v>36</v>
      </c>
      <c r="M11" s="122">
        <v>0.06</v>
      </c>
      <c r="N11" s="122">
        <v>2500</v>
      </c>
      <c r="O11" s="144">
        <f t="shared" ref="O11:O31" si="3">M11*N11</f>
        <v>150</v>
      </c>
      <c r="P11" s="142">
        <f t="shared" si="0"/>
        <v>9.4107313706730242E-5</v>
      </c>
      <c r="Q11" s="142">
        <f t="shared" si="1"/>
        <v>4.0255650215971565E-4</v>
      </c>
      <c r="R11" s="122">
        <v>60</v>
      </c>
      <c r="S11" s="122">
        <v>120</v>
      </c>
      <c r="T11" s="122">
        <v>0</v>
      </c>
      <c r="U11" s="118" t="str">
        <f t="shared" si="2"/>
        <v/>
      </c>
      <c r="V11" s="118" t="str">
        <f t="shared" ref="V11:V38" si="4">IFERROR(S11/T11,"")</f>
        <v/>
      </c>
    </row>
    <row r="12" spans="2:22" ht="15">
      <c r="B12" s="122" t="s">
        <v>31</v>
      </c>
      <c r="C12" s="122" t="s">
        <v>32</v>
      </c>
      <c r="D12" s="122" t="s">
        <v>41</v>
      </c>
      <c r="E12" s="122" t="s">
        <v>42</v>
      </c>
      <c r="F12" s="122" t="s">
        <v>35</v>
      </c>
      <c r="G12" s="122" t="s">
        <v>36</v>
      </c>
      <c r="H12" s="122" t="s">
        <v>37</v>
      </c>
      <c r="I12" s="122" t="s">
        <v>36</v>
      </c>
      <c r="J12" s="122" t="s">
        <v>36</v>
      </c>
      <c r="K12" s="122" t="s">
        <v>38</v>
      </c>
      <c r="L12" s="122" t="s">
        <v>36</v>
      </c>
      <c r="M12" s="122">
        <v>4.29</v>
      </c>
      <c r="N12" s="122">
        <v>2500</v>
      </c>
      <c r="O12" s="144">
        <f t="shared" si="3"/>
        <v>10725</v>
      </c>
      <c r="P12" s="142">
        <f t="shared" si="0"/>
        <v>6.7286729300312133E-3</v>
      </c>
      <c r="Q12" s="142">
        <f t="shared" si="1"/>
        <v>2.8782789904419667E-2</v>
      </c>
      <c r="R12" s="122">
        <v>60</v>
      </c>
      <c r="S12" s="122">
        <v>120</v>
      </c>
      <c r="T12" s="122">
        <v>0</v>
      </c>
      <c r="U12" s="118" t="str">
        <f t="shared" si="2"/>
        <v/>
      </c>
      <c r="V12" s="118" t="str">
        <f t="shared" si="4"/>
        <v/>
      </c>
    </row>
    <row r="13" spans="2:22" ht="15">
      <c r="B13" s="122" t="s">
        <v>31</v>
      </c>
      <c r="C13" s="122" t="s">
        <v>32</v>
      </c>
      <c r="D13" s="122" t="s">
        <v>43</v>
      </c>
      <c r="E13" s="122" t="s">
        <v>44</v>
      </c>
      <c r="F13" s="122" t="s">
        <v>35</v>
      </c>
      <c r="G13" s="122" t="s">
        <v>36</v>
      </c>
      <c r="H13" s="122" t="s">
        <v>37</v>
      </c>
      <c r="I13" s="122" t="s">
        <v>36</v>
      </c>
      <c r="J13" s="122" t="s">
        <v>40</v>
      </c>
      <c r="K13" s="122" t="s">
        <v>38</v>
      </c>
      <c r="L13" s="122" t="s">
        <v>36</v>
      </c>
      <c r="M13" s="122">
        <v>0.35</v>
      </c>
      <c r="N13" s="122">
        <v>2500</v>
      </c>
      <c r="O13" s="144">
        <f t="shared" si="3"/>
        <v>875</v>
      </c>
      <c r="P13" s="142">
        <f t="shared" si="0"/>
        <v>5.4895932995592642E-4</v>
      </c>
      <c r="Q13" s="142">
        <f t="shared" si="1"/>
        <v>2.3482462625983411E-3</v>
      </c>
      <c r="R13" s="122">
        <v>60</v>
      </c>
      <c r="S13" s="122">
        <v>120</v>
      </c>
      <c r="T13" s="122">
        <v>0</v>
      </c>
      <c r="U13" s="118" t="str">
        <f t="shared" si="2"/>
        <v/>
      </c>
      <c r="V13" s="118" t="str">
        <f t="shared" si="4"/>
        <v/>
      </c>
    </row>
    <row r="14" spans="2:22" ht="15">
      <c r="B14" s="122" t="s">
        <v>31</v>
      </c>
      <c r="C14" s="122" t="s">
        <v>45</v>
      </c>
      <c r="D14" s="122" t="s">
        <v>33</v>
      </c>
      <c r="E14" s="122" t="s">
        <v>39</v>
      </c>
      <c r="F14" s="122" t="s">
        <v>46</v>
      </c>
      <c r="G14" s="122" t="s">
        <v>47</v>
      </c>
      <c r="H14" s="122" t="s">
        <v>48</v>
      </c>
      <c r="I14" s="122" t="s">
        <v>738</v>
      </c>
      <c r="J14" s="122" t="s">
        <v>36</v>
      </c>
      <c r="K14" s="122" t="s">
        <v>38</v>
      </c>
      <c r="L14" s="122" t="s">
        <v>36</v>
      </c>
      <c r="M14" s="122">
        <v>75.849999999999994</v>
      </c>
      <c r="N14" s="122">
        <v>500</v>
      </c>
      <c r="O14" s="144">
        <f t="shared" si="3"/>
        <v>37925</v>
      </c>
      <c r="P14" s="142">
        <f t="shared" si="0"/>
        <v>0.11896732907759149</v>
      </c>
      <c r="Q14" s="142">
        <f t="shared" si="1"/>
        <v>0.1017797022960481</v>
      </c>
      <c r="R14" s="122">
        <v>60</v>
      </c>
      <c r="S14" s="122">
        <v>100</v>
      </c>
      <c r="T14" s="122">
        <v>50</v>
      </c>
      <c r="U14" s="118">
        <f t="shared" si="2"/>
        <v>1.2</v>
      </c>
      <c r="V14" s="118">
        <f t="shared" si="4"/>
        <v>2</v>
      </c>
    </row>
    <row r="15" spans="2:22" ht="15">
      <c r="B15" s="122" t="s">
        <v>31</v>
      </c>
      <c r="C15" s="122" t="s">
        <v>45</v>
      </c>
      <c r="D15" s="122" t="s">
        <v>33</v>
      </c>
      <c r="E15" s="122" t="s">
        <v>49</v>
      </c>
      <c r="F15" s="122" t="s">
        <v>46</v>
      </c>
      <c r="G15" s="122" t="s">
        <v>47</v>
      </c>
      <c r="H15" s="122" t="s">
        <v>48</v>
      </c>
      <c r="I15" s="122" t="s">
        <v>738</v>
      </c>
      <c r="J15" s="122" t="s">
        <v>36</v>
      </c>
      <c r="K15" s="122" t="s">
        <v>38</v>
      </c>
      <c r="L15" s="122" t="s">
        <v>36</v>
      </c>
      <c r="M15" s="122">
        <v>96.98</v>
      </c>
      <c r="N15" s="122">
        <v>500</v>
      </c>
      <c r="O15" s="144">
        <f t="shared" si="3"/>
        <v>48490</v>
      </c>
      <c r="P15" s="142">
        <f t="shared" si="0"/>
        <v>0.15210878805464501</v>
      </c>
      <c r="Q15" s="142">
        <f t="shared" si="1"/>
        <v>0.13013309859816408</v>
      </c>
      <c r="R15" s="122">
        <v>60</v>
      </c>
      <c r="S15" s="122">
        <v>100</v>
      </c>
      <c r="T15" s="122">
        <v>50</v>
      </c>
      <c r="U15" s="118">
        <f t="shared" si="2"/>
        <v>1.2</v>
      </c>
      <c r="V15" s="118">
        <f t="shared" si="4"/>
        <v>2</v>
      </c>
    </row>
    <row r="16" spans="2:22" ht="15">
      <c r="B16" s="122" t="s">
        <v>31</v>
      </c>
      <c r="C16" s="122" t="s">
        <v>32</v>
      </c>
      <c r="D16" s="122" t="s">
        <v>41</v>
      </c>
      <c r="E16" s="122" t="s">
        <v>42</v>
      </c>
      <c r="F16" s="122" t="s">
        <v>46</v>
      </c>
      <c r="G16" s="122" t="s">
        <v>47</v>
      </c>
      <c r="H16" s="122" t="s">
        <v>48</v>
      </c>
      <c r="I16" s="122" t="s">
        <v>738</v>
      </c>
      <c r="J16" s="122" t="s">
        <v>36</v>
      </c>
      <c r="K16" s="122" t="s">
        <v>38</v>
      </c>
      <c r="L16" s="122" t="s">
        <v>36</v>
      </c>
      <c r="M16" s="122">
        <v>259.43</v>
      </c>
      <c r="N16" s="122">
        <v>500</v>
      </c>
      <c r="O16" s="144">
        <f t="shared" si="3"/>
        <v>129715</v>
      </c>
      <c r="P16" s="142">
        <f t="shared" si="0"/>
        <v>0.40690433991561714</v>
      </c>
      <c r="Q16" s="142">
        <f t="shared" si="1"/>
        <v>0.34811744451765009</v>
      </c>
      <c r="R16" s="122">
        <v>60</v>
      </c>
      <c r="S16" s="122">
        <v>100</v>
      </c>
      <c r="T16" s="122">
        <v>50</v>
      </c>
      <c r="U16" s="118">
        <f t="shared" si="2"/>
        <v>1.2</v>
      </c>
      <c r="V16" s="118">
        <f t="shared" si="4"/>
        <v>2</v>
      </c>
    </row>
    <row r="17" spans="2:22" ht="15">
      <c r="B17" s="122" t="s">
        <v>31</v>
      </c>
      <c r="C17" s="122" t="s">
        <v>45</v>
      </c>
      <c r="D17" s="122" t="s">
        <v>33</v>
      </c>
      <c r="E17" s="122" t="s">
        <v>50</v>
      </c>
      <c r="F17" s="122" t="s">
        <v>46</v>
      </c>
      <c r="G17" s="122" t="s">
        <v>47</v>
      </c>
      <c r="H17" s="122" t="s">
        <v>48</v>
      </c>
      <c r="I17" s="122" t="s">
        <v>738</v>
      </c>
      <c r="J17" s="122" t="s">
        <v>36</v>
      </c>
      <c r="K17" s="122" t="s">
        <v>38</v>
      </c>
      <c r="L17" s="122" t="s">
        <v>36</v>
      </c>
      <c r="M17" s="122">
        <v>8.41</v>
      </c>
      <c r="N17" s="122">
        <v>500</v>
      </c>
      <c r="O17" s="144">
        <f t="shared" si="3"/>
        <v>4205</v>
      </c>
      <c r="P17" s="142">
        <f t="shared" si="0"/>
        <v>1.319070847122669E-2</v>
      </c>
      <c r="Q17" s="142">
        <f t="shared" si="1"/>
        <v>1.1285000610544028E-2</v>
      </c>
      <c r="R17" s="122">
        <v>60</v>
      </c>
      <c r="S17" s="122">
        <v>120</v>
      </c>
      <c r="T17" s="122">
        <v>50</v>
      </c>
      <c r="U17" s="118">
        <f t="shared" si="2"/>
        <v>1.2</v>
      </c>
      <c r="V17" s="118">
        <f t="shared" si="4"/>
        <v>2.4</v>
      </c>
    </row>
    <row r="18" spans="2:22" ht="15">
      <c r="B18" s="122" t="s">
        <v>31</v>
      </c>
      <c r="C18" s="122" t="s">
        <v>32</v>
      </c>
      <c r="D18" s="122" t="s">
        <v>33</v>
      </c>
      <c r="E18" s="122" t="s">
        <v>50</v>
      </c>
      <c r="F18" s="122" t="s">
        <v>46</v>
      </c>
      <c r="G18" s="122" t="s">
        <v>47</v>
      </c>
      <c r="H18" s="122" t="s">
        <v>48</v>
      </c>
      <c r="I18" s="122" t="s">
        <v>738</v>
      </c>
      <c r="J18" s="122" t="s">
        <v>36</v>
      </c>
      <c r="K18" s="122" t="s">
        <v>38</v>
      </c>
      <c r="L18" s="122" t="s">
        <v>36</v>
      </c>
      <c r="M18" s="122">
        <v>7.17</v>
      </c>
      <c r="N18" s="122">
        <v>500</v>
      </c>
      <c r="O18" s="144">
        <f t="shared" si="3"/>
        <v>3585</v>
      </c>
      <c r="P18" s="142">
        <f t="shared" si="0"/>
        <v>1.1245823987954266E-2</v>
      </c>
      <c r="Q18" s="142">
        <f t="shared" si="1"/>
        <v>9.6211004016172035E-3</v>
      </c>
      <c r="R18" s="122">
        <v>60</v>
      </c>
      <c r="S18" s="122">
        <v>120</v>
      </c>
      <c r="T18" s="122">
        <v>50</v>
      </c>
      <c r="U18" s="118">
        <f t="shared" si="2"/>
        <v>1.2</v>
      </c>
      <c r="V18" s="118">
        <f t="shared" si="4"/>
        <v>2.4</v>
      </c>
    </row>
    <row r="19" spans="2:22" ht="15">
      <c r="B19" s="122" t="s">
        <v>31</v>
      </c>
      <c r="C19" s="122" t="s">
        <v>32</v>
      </c>
      <c r="D19" s="122" t="s">
        <v>41</v>
      </c>
      <c r="E19" s="122" t="s">
        <v>50</v>
      </c>
      <c r="F19" s="122" t="s">
        <v>46</v>
      </c>
      <c r="G19" s="122" t="s">
        <v>47</v>
      </c>
      <c r="H19" s="122" t="s">
        <v>48</v>
      </c>
      <c r="I19" s="122" t="s">
        <v>738</v>
      </c>
      <c r="J19" s="122" t="s">
        <v>36</v>
      </c>
      <c r="K19" s="122" t="s">
        <v>38</v>
      </c>
      <c r="L19" s="122" t="s">
        <v>36</v>
      </c>
      <c r="M19" s="122">
        <v>76.099999999999994</v>
      </c>
      <c r="N19" s="122">
        <v>500</v>
      </c>
      <c r="O19" s="144">
        <f t="shared" si="3"/>
        <v>38050</v>
      </c>
      <c r="P19" s="142">
        <f t="shared" si="0"/>
        <v>0.11935944288470286</v>
      </c>
      <c r="Q19" s="142">
        <f t="shared" si="1"/>
        <v>0.10211516604784787</v>
      </c>
      <c r="R19" s="122">
        <v>60</v>
      </c>
      <c r="S19" s="122">
        <v>120</v>
      </c>
      <c r="T19" s="122">
        <v>50</v>
      </c>
      <c r="U19" s="118">
        <f t="shared" si="2"/>
        <v>1.2</v>
      </c>
      <c r="V19" s="118">
        <f t="shared" si="4"/>
        <v>2.4</v>
      </c>
    </row>
    <row r="20" spans="2:22" ht="15">
      <c r="B20" s="122" t="s">
        <v>31</v>
      </c>
      <c r="C20" s="122" t="s">
        <v>45</v>
      </c>
      <c r="D20" s="122" t="s">
        <v>33</v>
      </c>
      <c r="E20" s="122" t="s">
        <v>39</v>
      </c>
      <c r="F20" s="122" t="s">
        <v>46</v>
      </c>
      <c r="G20" s="122" t="s">
        <v>47</v>
      </c>
      <c r="H20" s="122" t="s">
        <v>48</v>
      </c>
      <c r="I20" s="122" t="s">
        <v>738</v>
      </c>
      <c r="J20" s="122" t="s">
        <v>40</v>
      </c>
      <c r="K20" s="122" t="s">
        <v>38</v>
      </c>
      <c r="L20" s="122" t="s">
        <v>36</v>
      </c>
      <c r="M20" s="122">
        <v>12.68</v>
      </c>
      <c r="N20" s="122">
        <v>500</v>
      </c>
      <c r="O20" s="144">
        <f t="shared" si="3"/>
        <v>6340</v>
      </c>
      <c r="P20" s="142">
        <f t="shared" si="0"/>
        <v>1.9888012296688993E-2</v>
      </c>
      <c r="Q20" s="142">
        <f t="shared" si="1"/>
        <v>1.7014721491283982E-2</v>
      </c>
      <c r="R20" s="122">
        <v>60</v>
      </c>
      <c r="S20" s="122">
        <v>100</v>
      </c>
      <c r="T20" s="122">
        <v>50</v>
      </c>
      <c r="U20" s="118">
        <f>IFERROR(R20/T20,"")</f>
        <v>1.2</v>
      </c>
      <c r="V20" s="118">
        <f t="shared" si="4"/>
        <v>2</v>
      </c>
    </row>
    <row r="21" spans="2:22" ht="15">
      <c r="B21" s="122" t="s">
        <v>31</v>
      </c>
      <c r="C21" s="122" t="s">
        <v>51</v>
      </c>
      <c r="D21" s="122" t="s">
        <v>41</v>
      </c>
      <c r="E21" s="122" t="s">
        <v>42</v>
      </c>
      <c r="F21" s="122" t="s">
        <v>46</v>
      </c>
      <c r="G21" s="122" t="s">
        <v>47</v>
      </c>
      <c r="H21" s="122" t="s">
        <v>48</v>
      </c>
      <c r="I21" s="122" t="s">
        <v>738</v>
      </c>
      <c r="J21" s="122" t="s">
        <v>36</v>
      </c>
      <c r="K21" s="122" t="s">
        <v>38</v>
      </c>
      <c r="L21" s="122" t="s">
        <v>36</v>
      </c>
      <c r="M21" s="122">
        <v>81.17</v>
      </c>
      <c r="N21" s="122">
        <v>500</v>
      </c>
      <c r="O21" s="144">
        <f t="shared" si="3"/>
        <v>40585</v>
      </c>
      <c r="P21" s="142">
        <f t="shared" si="0"/>
        <v>0.12731151089292159</v>
      </c>
      <c r="Q21" s="142">
        <f t="shared" si="1"/>
        <v>0.10891837093434706</v>
      </c>
      <c r="R21" s="122">
        <v>60</v>
      </c>
      <c r="S21" s="122">
        <v>100</v>
      </c>
      <c r="T21" s="122">
        <v>50</v>
      </c>
      <c r="U21" s="118">
        <f t="shared" si="2"/>
        <v>1.2</v>
      </c>
      <c r="V21" s="118">
        <f t="shared" si="4"/>
        <v>2</v>
      </c>
    </row>
    <row r="22" spans="2:22" ht="15">
      <c r="B22" s="122" t="s">
        <v>31</v>
      </c>
      <c r="C22" s="122" t="s">
        <v>32</v>
      </c>
      <c r="D22" s="122" t="s">
        <v>43</v>
      </c>
      <c r="E22" s="122" t="s">
        <v>52</v>
      </c>
      <c r="F22" s="122" t="s">
        <v>46</v>
      </c>
      <c r="G22" s="122" t="s">
        <v>53</v>
      </c>
      <c r="H22" s="122" t="s">
        <v>48</v>
      </c>
      <c r="I22" s="122" t="s">
        <v>738</v>
      </c>
      <c r="J22" s="122" t="s">
        <v>36</v>
      </c>
      <c r="K22" s="122" t="s">
        <v>38</v>
      </c>
      <c r="L22" s="122" t="s">
        <v>36</v>
      </c>
      <c r="M22" s="122">
        <v>2.25</v>
      </c>
      <c r="N22" s="122">
        <v>450</v>
      </c>
      <c r="O22" s="144">
        <f t="shared" si="3"/>
        <v>1012.5</v>
      </c>
      <c r="P22" s="142">
        <f t="shared" si="0"/>
        <v>3.5290242640023846E-3</v>
      </c>
      <c r="Q22" s="142">
        <f t="shared" si="1"/>
        <v>2.7172563895780807E-3</v>
      </c>
      <c r="R22" s="122">
        <v>60</v>
      </c>
      <c r="S22" s="122">
        <v>100</v>
      </c>
      <c r="T22" s="122">
        <v>50</v>
      </c>
      <c r="U22" s="118">
        <f t="shared" si="2"/>
        <v>1.2</v>
      </c>
      <c r="V22" s="118">
        <f t="shared" si="4"/>
        <v>2</v>
      </c>
    </row>
    <row r="23" spans="2:22" ht="15">
      <c r="B23" s="122" t="s">
        <v>31</v>
      </c>
      <c r="C23" s="122" t="s">
        <v>51</v>
      </c>
      <c r="D23" s="122" t="s">
        <v>43</v>
      </c>
      <c r="E23" s="122" t="s">
        <v>52</v>
      </c>
      <c r="F23" s="122" t="s">
        <v>46</v>
      </c>
      <c r="G23" s="122" t="s">
        <v>53</v>
      </c>
      <c r="H23" s="122" t="s">
        <v>48</v>
      </c>
      <c r="I23" s="122" t="s">
        <v>738</v>
      </c>
      <c r="J23" s="122" t="s">
        <v>36</v>
      </c>
      <c r="K23" s="122" t="s">
        <v>38</v>
      </c>
      <c r="L23" s="122" t="s">
        <v>36</v>
      </c>
      <c r="M23" s="122">
        <v>1.1299999999999999</v>
      </c>
      <c r="N23" s="122">
        <v>450</v>
      </c>
      <c r="O23" s="144">
        <f t="shared" si="3"/>
        <v>508.49999999999994</v>
      </c>
      <c r="P23" s="142">
        <f t="shared" si="0"/>
        <v>1.7723544081434195E-3</v>
      </c>
      <c r="Q23" s="142">
        <f t="shared" si="1"/>
        <v>1.3646665423214359E-3</v>
      </c>
      <c r="R23" s="122">
        <v>60</v>
      </c>
      <c r="S23" s="122">
        <v>100</v>
      </c>
      <c r="T23" s="122">
        <v>50</v>
      </c>
      <c r="U23" s="118">
        <f t="shared" si="2"/>
        <v>1.2</v>
      </c>
      <c r="V23" s="118">
        <f t="shared" si="4"/>
        <v>2</v>
      </c>
    </row>
    <row r="24" spans="2:22" ht="15">
      <c r="B24" s="122" t="s">
        <v>31</v>
      </c>
      <c r="C24" s="122" t="s">
        <v>45</v>
      </c>
      <c r="D24" s="122" t="s">
        <v>33</v>
      </c>
      <c r="E24" s="122" t="s">
        <v>52</v>
      </c>
      <c r="F24" s="122" t="s">
        <v>54</v>
      </c>
      <c r="G24" s="122" t="s">
        <v>36</v>
      </c>
      <c r="H24" s="122" t="s">
        <v>37</v>
      </c>
      <c r="I24" s="122" t="s">
        <v>36</v>
      </c>
      <c r="J24" s="122" t="s">
        <v>36</v>
      </c>
      <c r="K24" s="122" t="s">
        <v>38</v>
      </c>
      <c r="L24" s="122" t="s">
        <v>36</v>
      </c>
      <c r="M24" s="122">
        <v>1.95</v>
      </c>
      <c r="N24" s="122">
        <v>1500</v>
      </c>
      <c r="O24" s="144">
        <f t="shared" si="3"/>
        <v>2925</v>
      </c>
      <c r="P24" s="142">
        <f t="shared" si="0"/>
        <v>3.0584876954687329E-3</v>
      </c>
      <c r="Q24" s="142">
        <f t="shared" si="1"/>
        <v>7.8498517921144553E-3</v>
      </c>
      <c r="R24" s="122">
        <v>60</v>
      </c>
      <c r="S24" s="122">
        <v>80</v>
      </c>
      <c r="T24" s="122">
        <v>0</v>
      </c>
      <c r="U24" s="118" t="str">
        <f>IFERROR(R24/T24,"")</f>
        <v/>
      </c>
      <c r="V24" s="118" t="str">
        <f t="shared" si="4"/>
        <v/>
      </c>
    </row>
    <row r="25" spans="2:22" ht="15">
      <c r="B25" s="122" t="s">
        <v>31</v>
      </c>
      <c r="C25" s="122" t="s">
        <v>45</v>
      </c>
      <c r="D25" s="122" t="s">
        <v>43</v>
      </c>
      <c r="E25" s="122" t="s">
        <v>52</v>
      </c>
      <c r="F25" s="122" t="s">
        <v>54</v>
      </c>
      <c r="G25" s="122" t="s">
        <v>36</v>
      </c>
      <c r="H25" s="122" t="s">
        <v>37</v>
      </c>
      <c r="I25" s="122" t="s">
        <v>36</v>
      </c>
      <c r="J25" s="122" t="s">
        <v>36</v>
      </c>
      <c r="K25" s="122" t="s">
        <v>38</v>
      </c>
      <c r="L25" s="122" t="s">
        <v>36</v>
      </c>
      <c r="M25" s="122">
        <v>4.4000000000000004</v>
      </c>
      <c r="N25" s="122">
        <v>1500</v>
      </c>
      <c r="O25" s="144">
        <f t="shared" si="3"/>
        <v>6600.0000000000009</v>
      </c>
      <c r="P25" s="142">
        <f t="shared" si="0"/>
        <v>6.9012030051602193E-3</v>
      </c>
      <c r="Q25" s="142">
        <f t="shared" si="1"/>
        <v>1.7712486095027489E-2</v>
      </c>
      <c r="R25" s="122">
        <v>60</v>
      </c>
      <c r="S25" s="122">
        <v>80</v>
      </c>
      <c r="T25" s="122">
        <v>0</v>
      </c>
      <c r="U25" s="118" t="str">
        <f t="shared" si="2"/>
        <v/>
      </c>
      <c r="V25" s="118" t="str">
        <f t="shared" si="4"/>
        <v/>
      </c>
    </row>
    <row r="26" spans="2:22" ht="15">
      <c r="B26" s="122" t="s">
        <v>31</v>
      </c>
      <c r="C26" s="122" t="s">
        <v>45</v>
      </c>
      <c r="D26" s="122" t="s">
        <v>55</v>
      </c>
      <c r="E26" s="122" t="s">
        <v>56</v>
      </c>
      <c r="F26" s="122" t="s">
        <v>57</v>
      </c>
      <c r="G26" s="122" t="s">
        <v>58</v>
      </c>
      <c r="H26" s="122" t="s">
        <v>37</v>
      </c>
      <c r="I26" s="122" t="s">
        <v>36</v>
      </c>
      <c r="J26" s="122" t="s">
        <v>36</v>
      </c>
      <c r="K26" s="122" t="s">
        <v>38</v>
      </c>
      <c r="L26" s="122" t="s">
        <v>36</v>
      </c>
      <c r="M26" s="122">
        <v>2.9</v>
      </c>
      <c r="N26" s="122">
        <v>7850</v>
      </c>
      <c r="O26" s="144">
        <f t="shared" si="3"/>
        <v>22765</v>
      </c>
      <c r="P26" s="142">
        <f t="shared" si="0"/>
        <v>4.5485201624919621E-3</v>
      </c>
      <c r="Q26" s="142">
        <f t="shared" si="1"/>
        <v>6.1094658477772845E-2</v>
      </c>
      <c r="R26" s="122">
        <v>60</v>
      </c>
      <c r="S26" s="122">
        <v>60</v>
      </c>
      <c r="T26" s="122">
        <v>0</v>
      </c>
      <c r="U26" s="118" t="str">
        <f t="shared" si="2"/>
        <v/>
      </c>
      <c r="V26" s="118" t="str">
        <f t="shared" si="4"/>
        <v/>
      </c>
    </row>
    <row r="27" spans="2:22" ht="15">
      <c r="B27" s="122" t="s">
        <v>31</v>
      </c>
      <c r="C27" s="122" t="s">
        <v>45</v>
      </c>
      <c r="D27" s="122" t="s">
        <v>59</v>
      </c>
      <c r="E27" s="122" t="s">
        <v>60</v>
      </c>
      <c r="F27" s="122" t="s">
        <v>57</v>
      </c>
      <c r="G27" s="122" t="s">
        <v>36</v>
      </c>
      <c r="H27" s="122" t="s">
        <v>37</v>
      </c>
      <c r="I27" s="122" t="s">
        <v>36</v>
      </c>
      <c r="J27" s="122" t="s">
        <v>36</v>
      </c>
      <c r="K27" s="122" t="s">
        <v>38</v>
      </c>
      <c r="L27" s="122" t="s">
        <v>36</v>
      </c>
      <c r="M27" s="122">
        <v>0.8</v>
      </c>
      <c r="N27" s="122">
        <v>7850</v>
      </c>
      <c r="O27" s="144">
        <f t="shared" si="3"/>
        <v>6280</v>
      </c>
      <c r="P27" s="142">
        <f t="shared" si="0"/>
        <v>1.2547641827564033E-3</v>
      </c>
      <c r="Q27" s="142">
        <f t="shared" si="1"/>
        <v>1.6853698890420096E-2</v>
      </c>
      <c r="R27" s="122">
        <v>60</v>
      </c>
      <c r="S27" s="122">
        <v>120</v>
      </c>
      <c r="T27" s="122">
        <v>0</v>
      </c>
      <c r="U27" s="118" t="str">
        <f t="shared" si="2"/>
        <v/>
      </c>
      <c r="V27" s="118" t="str">
        <f t="shared" si="4"/>
        <v/>
      </c>
    </row>
    <row r="28" spans="2:22" ht="15">
      <c r="B28" s="122" t="s">
        <v>31</v>
      </c>
      <c r="C28" s="122" t="s">
        <v>32</v>
      </c>
      <c r="D28" s="122" t="s">
        <v>43</v>
      </c>
      <c r="E28" s="122" t="s">
        <v>52</v>
      </c>
      <c r="F28" s="122" t="s">
        <v>57</v>
      </c>
      <c r="G28" s="122" t="s">
        <v>36</v>
      </c>
      <c r="H28" s="122" t="s">
        <v>37</v>
      </c>
      <c r="I28" s="122" t="s">
        <v>36</v>
      </c>
      <c r="J28" s="122" t="s">
        <v>36</v>
      </c>
      <c r="K28" s="122" t="s">
        <v>38</v>
      </c>
      <c r="L28" s="122" t="s">
        <v>36</v>
      </c>
      <c r="M28" s="122">
        <v>0.21</v>
      </c>
      <c r="N28" s="122">
        <v>7850</v>
      </c>
      <c r="O28" s="144">
        <f t="shared" si="3"/>
        <v>1648.5</v>
      </c>
      <c r="P28" s="142">
        <f t="shared" si="0"/>
        <v>3.2937559797355584E-4</v>
      </c>
      <c r="Q28" s="142">
        <f t="shared" si="1"/>
        <v>4.4240959587352746E-3</v>
      </c>
      <c r="R28" s="122">
        <v>60</v>
      </c>
      <c r="S28" s="122">
        <v>120</v>
      </c>
      <c r="T28" s="122">
        <v>0</v>
      </c>
      <c r="U28" s="118" t="str">
        <f t="shared" si="2"/>
        <v/>
      </c>
      <c r="V28" s="118" t="str">
        <f t="shared" si="4"/>
        <v/>
      </c>
    </row>
    <row r="29" spans="2:22" ht="15">
      <c r="B29" s="122" t="s">
        <v>31</v>
      </c>
      <c r="C29" s="122" t="s">
        <v>32</v>
      </c>
      <c r="D29" s="122" t="s">
        <v>43</v>
      </c>
      <c r="E29" s="122" t="s">
        <v>42</v>
      </c>
      <c r="F29" s="122" t="s">
        <v>57</v>
      </c>
      <c r="G29" s="122" t="s">
        <v>36</v>
      </c>
      <c r="H29" s="122" t="s">
        <v>37</v>
      </c>
      <c r="I29" s="122" t="s">
        <v>36</v>
      </c>
      <c r="J29" s="122" t="s">
        <v>36</v>
      </c>
      <c r="K29" s="122" t="s">
        <v>38</v>
      </c>
      <c r="L29" s="122" t="s">
        <v>36</v>
      </c>
      <c r="M29" s="122">
        <v>1.1499999999999999</v>
      </c>
      <c r="N29" s="122">
        <v>7850</v>
      </c>
      <c r="O29" s="144">
        <f t="shared" si="3"/>
        <v>9027.5</v>
      </c>
      <c r="P29" s="142">
        <f t="shared" si="0"/>
        <v>1.8037235127123298E-3</v>
      </c>
      <c r="Q29" s="142">
        <f t="shared" si="1"/>
        <v>2.4227192154978885E-2</v>
      </c>
      <c r="R29" s="122">
        <v>60</v>
      </c>
      <c r="S29" s="122">
        <v>100</v>
      </c>
      <c r="T29" s="122">
        <v>0</v>
      </c>
      <c r="U29" s="118" t="str">
        <f t="shared" si="2"/>
        <v/>
      </c>
      <c r="V29" s="118" t="str">
        <f t="shared" si="4"/>
        <v/>
      </c>
    </row>
    <row r="30" spans="2:22" ht="15">
      <c r="B30" s="122" t="s">
        <v>31</v>
      </c>
      <c r="C30" s="122" t="s">
        <v>32</v>
      </c>
      <c r="D30" s="122" t="s">
        <v>43</v>
      </c>
      <c r="E30" s="122" t="s">
        <v>39</v>
      </c>
      <c r="F30" s="122" t="s">
        <v>57</v>
      </c>
      <c r="G30" s="122" t="s">
        <v>36</v>
      </c>
      <c r="H30" s="122" t="s">
        <v>37</v>
      </c>
      <c r="I30" s="122" t="s">
        <v>36</v>
      </c>
      <c r="J30" s="122" t="s">
        <v>36</v>
      </c>
      <c r="K30" s="122" t="s">
        <v>38</v>
      </c>
      <c r="L30" s="122" t="s">
        <v>36</v>
      </c>
      <c r="M30" s="122">
        <v>0.08</v>
      </c>
      <c r="N30" s="122">
        <v>7850</v>
      </c>
      <c r="O30" s="144">
        <f t="shared" si="3"/>
        <v>628</v>
      </c>
      <c r="P30" s="142">
        <f t="shared" si="0"/>
        <v>1.2547641827564035E-4</v>
      </c>
      <c r="Q30" s="142">
        <f t="shared" si="1"/>
        <v>1.6853698890420094E-3</v>
      </c>
      <c r="R30" s="122">
        <v>60</v>
      </c>
      <c r="S30" s="122">
        <v>100</v>
      </c>
      <c r="T30" s="122">
        <v>0</v>
      </c>
      <c r="U30" s="118" t="str">
        <f t="shared" si="2"/>
        <v/>
      </c>
      <c r="V30" s="118" t="str">
        <f t="shared" si="4"/>
        <v/>
      </c>
    </row>
    <row r="31" spans="2:22" ht="15">
      <c r="B31" s="122" t="s">
        <v>31</v>
      </c>
      <c r="C31" s="122" t="s">
        <v>32</v>
      </c>
      <c r="D31" s="122" t="s">
        <v>61</v>
      </c>
      <c r="E31" s="122" t="s">
        <v>42</v>
      </c>
      <c r="F31" s="122" t="s">
        <v>57</v>
      </c>
      <c r="G31" s="122" t="s">
        <v>36</v>
      </c>
      <c r="H31" s="122" t="s">
        <v>37</v>
      </c>
      <c r="I31" s="122" t="s">
        <v>36</v>
      </c>
      <c r="J31" s="122" t="s">
        <v>36</v>
      </c>
      <c r="K31" s="122" t="s">
        <v>38</v>
      </c>
      <c r="L31" s="122" t="s">
        <v>36</v>
      </c>
      <c r="M31" s="122">
        <v>0.01</v>
      </c>
      <c r="N31" s="122">
        <v>7850</v>
      </c>
      <c r="O31" s="144">
        <f t="shared" si="3"/>
        <v>78.5</v>
      </c>
      <c r="P31" s="142">
        <f t="shared" si="0"/>
        <v>1.5684552284455044E-5</v>
      </c>
      <c r="Q31" s="142">
        <f t="shared" si="1"/>
        <v>2.1067123613025118E-4</v>
      </c>
      <c r="R31" s="122">
        <v>60</v>
      </c>
      <c r="S31" s="122">
        <v>100</v>
      </c>
      <c r="T31" s="122">
        <v>0</v>
      </c>
      <c r="U31" s="118" t="str">
        <f t="shared" si="2"/>
        <v/>
      </c>
      <c r="V31" s="118" t="str">
        <f t="shared" si="4"/>
        <v/>
      </c>
    </row>
    <row r="32" spans="2:22" ht="15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44"/>
      <c r="P32" s="145"/>
      <c r="Q32" s="145"/>
      <c r="R32" s="122"/>
      <c r="S32" s="122"/>
      <c r="T32" s="122"/>
      <c r="U32" s="118" t="str">
        <f t="shared" si="2"/>
        <v/>
      </c>
      <c r="V32" s="118" t="str">
        <f t="shared" si="4"/>
        <v/>
      </c>
    </row>
    <row r="33" spans="2:22" ht="15">
      <c r="B33" s="120" t="s">
        <v>62</v>
      </c>
      <c r="C33" s="121"/>
      <c r="D33" s="121"/>
      <c r="E33" s="143"/>
      <c r="F33" s="122"/>
      <c r="G33" s="122"/>
      <c r="H33" s="122"/>
      <c r="I33" s="122"/>
      <c r="J33" s="122"/>
      <c r="K33" s="122"/>
      <c r="L33" s="122"/>
      <c r="M33" s="144"/>
      <c r="N33" s="122"/>
      <c r="O33" s="144"/>
      <c r="P33" s="145"/>
      <c r="Q33" s="145"/>
      <c r="R33" s="122"/>
      <c r="S33" s="122"/>
      <c r="T33" s="122"/>
      <c r="U33" s="118" t="str">
        <f t="shared" si="2"/>
        <v/>
      </c>
      <c r="V33" s="118" t="str">
        <f t="shared" si="4"/>
        <v/>
      </c>
    </row>
    <row r="34" spans="2:22" ht="15">
      <c r="B34" s="120"/>
      <c r="C34" s="121"/>
      <c r="D34" s="121"/>
      <c r="E34" s="143"/>
      <c r="F34" s="122"/>
      <c r="G34" s="122"/>
      <c r="H34" s="122"/>
      <c r="I34" s="122"/>
      <c r="J34" s="122"/>
      <c r="K34" s="122"/>
      <c r="L34" s="122"/>
      <c r="M34" s="144"/>
      <c r="N34" s="122"/>
      <c r="O34" s="144"/>
      <c r="P34" s="145"/>
      <c r="Q34" s="145"/>
      <c r="R34" s="122"/>
      <c r="S34" s="122"/>
      <c r="T34" s="122"/>
      <c r="U34" s="118" t="str">
        <f t="shared" si="2"/>
        <v/>
      </c>
      <c r="V34" s="118" t="str">
        <f t="shared" si="4"/>
        <v/>
      </c>
    </row>
    <row r="35" spans="2:22" ht="15">
      <c r="B35" s="120"/>
      <c r="C35" s="121"/>
      <c r="D35" s="121"/>
      <c r="E35" s="143"/>
      <c r="F35" s="122"/>
      <c r="G35" s="122"/>
      <c r="H35" s="122"/>
      <c r="I35" s="122"/>
      <c r="J35" s="122"/>
      <c r="K35" s="122"/>
      <c r="L35" s="122"/>
      <c r="M35" s="144"/>
      <c r="N35" s="122"/>
      <c r="O35" s="144"/>
      <c r="P35" s="145"/>
      <c r="Q35" s="145"/>
      <c r="R35" s="122"/>
      <c r="S35" s="122"/>
      <c r="T35" s="122"/>
      <c r="U35" s="118" t="str">
        <f t="shared" si="2"/>
        <v/>
      </c>
      <c r="V35" s="118" t="str">
        <f t="shared" si="4"/>
        <v/>
      </c>
    </row>
    <row r="36" spans="2:22" ht="15">
      <c r="B36" s="120"/>
      <c r="C36" s="121"/>
      <c r="D36" s="121"/>
      <c r="E36" s="143"/>
      <c r="F36" s="122"/>
      <c r="G36" s="122"/>
      <c r="H36" s="122"/>
      <c r="I36" s="122"/>
      <c r="J36" s="122"/>
      <c r="K36" s="122"/>
      <c r="L36" s="122"/>
      <c r="M36" s="144"/>
      <c r="N36" s="122"/>
      <c r="O36" s="144"/>
      <c r="P36" s="145"/>
      <c r="Q36" s="145"/>
      <c r="R36" s="122"/>
      <c r="S36" s="122"/>
      <c r="T36" s="122"/>
      <c r="U36" s="118" t="str">
        <f t="shared" si="2"/>
        <v/>
      </c>
      <c r="V36" s="118" t="str">
        <f t="shared" si="4"/>
        <v/>
      </c>
    </row>
    <row r="37" spans="2:22" ht="15">
      <c r="B37" s="120"/>
      <c r="C37" s="121"/>
      <c r="D37" s="121"/>
      <c r="E37" s="143"/>
      <c r="F37" s="122"/>
      <c r="G37" s="122"/>
      <c r="H37" s="122"/>
      <c r="I37" s="122"/>
      <c r="J37" s="122"/>
      <c r="K37" s="122"/>
      <c r="L37" s="122"/>
      <c r="M37" s="144"/>
      <c r="N37" s="122"/>
      <c r="O37" s="144"/>
      <c r="P37" s="145"/>
      <c r="Q37" s="145"/>
      <c r="R37" s="122"/>
      <c r="S37" s="122"/>
      <c r="T37" s="122"/>
      <c r="U37" s="118" t="str">
        <f t="shared" si="2"/>
        <v/>
      </c>
      <c r="V37" s="118" t="str">
        <f t="shared" si="4"/>
        <v/>
      </c>
    </row>
    <row r="38" spans="2:22" ht="33" customHeight="1">
      <c r="B38" s="120"/>
      <c r="C38" s="121"/>
      <c r="D38" s="121"/>
      <c r="E38" s="121"/>
      <c r="F38" s="122"/>
      <c r="G38" s="122"/>
      <c r="H38" s="122"/>
      <c r="I38" s="122"/>
      <c r="J38" s="122"/>
      <c r="K38" s="122"/>
      <c r="L38" s="122"/>
      <c r="M38" s="123"/>
      <c r="N38" s="122"/>
      <c r="O38" s="123"/>
      <c r="P38" s="145"/>
      <c r="Q38" s="145"/>
      <c r="R38" s="122"/>
      <c r="S38" s="122"/>
      <c r="T38" s="122"/>
      <c r="U38" s="118" t="str">
        <f t="shared" si="2"/>
        <v/>
      </c>
      <c r="V38" s="118" t="str">
        <f t="shared" si="4"/>
        <v/>
      </c>
    </row>
    <row r="39" spans="2:22" ht="15"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 t="s">
        <v>63</v>
      </c>
      <c r="M39" s="116">
        <f>SUM(M10:M38)</f>
        <v>637.56999999999994</v>
      </c>
      <c r="N39" s="115"/>
      <c r="O39" s="116">
        <f>SUM(O10:O38)</f>
        <v>372618.5</v>
      </c>
      <c r="P39" s="119">
        <v>1</v>
      </c>
      <c r="Q39" s="119">
        <v>1</v>
      </c>
      <c r="R39" s="115"/>
      <c r="S39" s="115"/>
      <c r="T39" s="115"/>
      <c r="U39" s="117">
        <f>SUMPRODUCT(Q10:Q37, U10:U37)</f>
        <v>0.9996798333952821</v>
      </c>
      <c r="V39" s="117">
        <f>SUMPRODUCT(Q10:Q37, V10:V37)</f>
        <v>1.7153415624828077</v>
      </c>
    </row>
    <row r="40" spans="2:22" ht="15">
      <c r="B40" s="127"/>
      <c r="C40" s="127"/>
      <c r="D40" s="128"/>
      <c r="E40" s="128"/>
      <c r="F40" s="127"/>
      <c r="G40" s="127"/>
      <c r="H40" s="130"/>
      <c r="I40" s="129"/>
      <c r="J40" s="129"/>
      <c r="K40" s="130"/>
      <c r="L40" s="130"/>
      <c r="M40" s="131"/>
      <c r="N40" s="130"/>
      <c r="O40" s="131"/>
      <c r="P40" s="132"/>
      <c r="Q40" s="132"/>
      <c r="R40" s="133"/>
      <c r="S40" s="134"/>
      <c r="T40" s="133"/>
      <c r="U40" s="133"/>
      <c r="V40" s="133"/>
    </row>
    <row r="42" spans="2:22" ht="15">
      <c r="B42" s="135" t="s">
        <v>64</v>
      </c>
      <c r="C42" s="140">
        <f>SUMIFS(M10:M37,H10:H37,"Bio")/C6</f>
        <v>0.39018216080402007</v>
      </c>
      <c r="D42" s="137" t="s">
        <v>65</v>
      </c>
    </row>
    <row r="43" spans="2:22" ht="15">
      <c r="B43" s="135" t="s">
        <v>66</v>
      </c>
      <c r="C43" s="136">
        <f>SUMIFS(M10:M37,H10:H37,"Bio")</f>
        <v>621.16999999999996</v>
      </c>
      <c r="D43" s="137" t="s">
        <v>67</v>
      </c>
      <c r="L43" s="112"/>
      <c r="N43" s="112"/>
    </row>
    <row r="44" spans="2:22" ht="15">
      <c r="B44" s="135" t="s">
        <v>68</v>
      </c>
      <c r="C44" s="136">
        <f>SUMIFS(O10:O38,H10:H38,"Bio")</f>
        <v>310416</v>
      </c>
      <c r="D44" s="137" t="s">
        <v>69</v>
      </c>
    </row>
    <row r="45" spans="2:22" ht="15">
      <c r="B45" s="135" t="s">
        <v>66</v>
      </c>
      <c r="C45" s="136">
        <f>(C43/M39)*100</f>
        <v>97.427733425349373</v>
      </c>
      <c r="D45" s="137" t="s">
        <v>70</v>
      </c>
    </row>
    <row r="46" spans="2:22" ht="15">
      <c r="B46" s="135" t="s">
        <v>68</v>
      </c>
      <c r="C46" s="136">
        <f>(C44/O39)*100</f>
        <v>83.306652782940191</v>
      </c>
      <c r="D46" s="137" t="s">
        <v>70</v>
      </c>
    </row>
    <row r="47" spans="2:22" ht="15">
      <c r="B47" s="135" t="s">
        <v>71</v>
      </c>
      <c r="C47" s="140">
        <f>U39</f>
        <v>0.9996798333952821</v>
      </c>
      <c r="D47" s="139">
        <f>V39</f>
        <v>1.7153415624828077</v>
      </c>
    </row>
    <row r="48" spans="2:22">
      <c r="B48" s="135"/>
      <c r="C48" s="135"/>
      <c r="D48" s="135"/>
    </row>
    <row r="49" spans="2:19" ht="15">
      <c r="B49" s="135" t="s">
        <v>72</v>
      </c>
      <c r="C49" s="140">
        <f>SUMIFS(M10:M38,H10:H38,"Bio",C10:C38,"Horizontal-Typical")/C7</f>
        <v>0.28281786941580755</v>
      </c>
      <c r="D49" s="137" t="s">
        <v>65</v>
      </c>
    </row>
    <row r="50" spans="2:19" ht="15">
      <c r="B50" s="135" t="s">
        <v>73</v>
      </c>
      <c r="C50" s="136">
        <f>SUMIFS(M10:M38,H10:H38,"Bio",C10:C38,"Horizontal-Typical")</f>
        <v>82.3</v>
      </c>
      <c r="D50" s="137" t="s">
        <v>67</v>
      </c>
    </row>
    <row r="51" spans="2:19" ht="15">
      <c r="B51" s="135" t="s">
        <v>74</v>
      </c>
      <c r="C51" s="136">
        <f>SUMIFS(O10:O38,H10:H38,"Bio",C10:C38,"Horizontal-Typical")</f>
        <v>41093.5</v>
      </c>
      <c r="D51" s="137" t="s">
        <v>69</v>
      </c>
      <c r="I51" s="111" t="s">
        <v>1111</v>
      </c>
      <c r="J51" s="111">
        <v>258</v>
      </c>
    </row>
    <row r="52" spans="2:19" ht="15">
      <c r="B52" s="135" t="s">
        <v>73</v>
      </c>
      <c r="C52" s="147">
        <f>(SUMIFS(M10:M38,H10:H38,"Bio",C10:C38,"Horizontal-Typical")/SUMIFS(M10:M38,C10:C38,"Horizontal-Typical"))*100</f>
        <v>100</v>
      </c>
      <c r="D52" s="137" t="s">
        <v>70</v>
      </c>
      <c r="F52" s="146"/>
      <c r="I52" s="111" t="s">
        <v>1112</v>
      </c>
      <c r="J52" s="112">
        <v>291</v>
      </c>
    </row>
    <row r="53" spans="2:19" ht="15">
      <c r="B53" s="135" t="s">
        <v>74</v>
      </c>
      <c r="C53" s="148">
        <f>(SUMIFS(O10:O38,H10:H38,"Bio",C10:C38,"Horizontal-Typical")/SUMIFS(O10:O38,C10:C38,"Horizontal-Typical"))*100</f>
        <v>100</v>
      </c>
      <c r="D53" s="137" t="s">
        <v>70</v>
      </c>
      <c r="F53" s="146"/>
      <c r="G53" s="146"/>
      <c r="H53" s="146"/>
      <c r="I53" s="146" t="s">
        <v>1113</v>
      </c>
      <c r="J53" s="146">
        <v>321</v>
      </c>
      <c r="K53" s="146"/>
      <c r="L53" s="146"/>
      <c r="M53" s="146"/>
      <c r="N53" s="146"/>
      <c r="O53" s="146"/>
      <c r="P53" s="146"/>
      <c r="Q53" s="146"/>
      <c r="R53" s="146"/>
      <c r="S53" s="146"/>
    </row>
    <row r="54" spans="2:19">
      <c r="F54" s="146"/>
      <c r="G54" s="146"/>
      <c r="H54" s="146"/>
      <c r="I54" s="146" t="s">
        <v>1114</v>
      </c>
      <c r="J54" s="146">
        <v>350</v>
      </c>
      <c r="K54" s="146"/>
      <c r="L54" s="146"/>
      <c r="M54" s="146"/>
      <c r="N54" s="146"/>
      <c r="O54" s="146"/>
      <c r="P54" s="146"/>
      <c r="Q54" s="146"/>
      <c r="R54" s="146"/>
      <c r="S54" s="146"/>
    </row>
    <row r="55" spans="2:19">
      <c r="F55" s="146"/>
      <c r="G55" s="146"/>
      <c r="H55" s="146"/>
      <c r="I55" s="146" t="s">
        <v>1115</v>
      </c>
      <c r="J55" s="146">
        <v>372</v>
      </c>
      <c r="K55" s="146"/>
      <c r="L55" s="146"/>
      <c r="M55" s="146"/>
      <c r="N55" s="146"/>
      <c r="O55" s="146"/>
      <c r="P55" s="146"/>
      <c r="Q55" s="146"/>
      <c r="R55" s="146"/>
      <c r="S55" s="146"/>
    </row>
    <row r="56" spans="2:19">
      <c r="F56" s="146"/>
      <c r="G56" s="146"/>
      <c r="H56" s="146"/>
      <c r="I56" s="146"/>
      <c r="J56" s="146">
        <f>SUM(J51:J55)</f>
        <v>1592</v>
      </c>
      <c r="K56" s="146"/>
      <c r="L56" s="146"/>
      <c r="M56" s="146"/>
      <c r="N56" s="146"/>
      <c r="O56" s="146"/>
      <c r="P56" s="146"/>
      <c r="Q56" s="146"/>
      <c r="R56" s="146"/>
      <c r="S56" s="146"/>
    </row>
    <row r="57" spans="2:19"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</row>
    <row r="58" spans="2:19"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</row>
    <row r="59" spans="2:19"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</row>
    <row r="60" spans="2:19"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</row>
    <row r="61" spans="2:19"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</row>
    <row r="62" spans="2:19"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</row>
    <row r="63" spans="2:19"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</row>
    <row r="64" spans="2:19"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</row>
    <row r="65" spans="6:19"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</row>
    <row r="66" spans="6:19"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</row>
    <row r="67" spans="6:19"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</row>
    <row r="68" spans="6:19"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</row>
    <row r="69" spans="6:19"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</row>
    <row r="70" spans="6:19"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</row>
    <row r="71" spans="6:19"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</row>
    <row r="72" spans="6:19"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</row>
    <row r="73" spans="6:19"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</row>
    <row r="74" spans="6:19"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</row>
    <row r="75" spans="6:19"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</row>
    <row r="76" spans="6:19"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</row>
    <row r="77" spans="6:19"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</row>
    <row r="78" spans="6:19"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</row>
  </sheetData>
  <autoFilter ref="B9:V38" xr:uid="{210B0891-319C-2F4F-A2DD-A22958151107}">
    <sortState xmlns:xlrd2="http://schemas.microsoft.com/office/spreadsheetml/2017/richdata2" ref="B10:V38">
      <sortCondition ref="H9:H38"/>
    </sortState>
  </autoFilter>
  <hyperlinks>
    <hyperlink ref="K4" r:id="rId1" xr:uid="{0CB7E3EE-1F5D-084E-8DCD-9E69FDF5E976}"/>
  </hyperlink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zoomScaleNormal="100" workbookViewId="0"/>
    <sheetView workbookViewId="1"/>
  </sheetViews>
  <sheetFormatPr baseColWidth="10" defaultColWidth="8.83203125" defaultRowHeight="15"/>
  <cols>
    <col min="1" max="1" width="5.83203125" bestFit="1" customWidth="1"/>
    <col min="2" max="2" width="82.5" bestFit="1" customWidth="1"/>
    <col min="3" max="3" width="15.33203125" bestFit="1" customWidth="1"/>
  </cols>
  <sheetData>
    <row r="1" spans="1:3" ht="32">
      <c r="A1" s="33" t="s">
        <v>1005</v>
      </c>
      <c r="B1" s="33" t="s">
        <v>1006</v>
      </c>
      <c r="C1" s="33" t="s">
        <v>1007</v>
      </c>
    </row>
    <row r="2" spans="1:3">
      <c r="A2" s="32"/>
      <c r="B2" s="32"/>
      <c r="C2" s="32"/>
    </row>
    <row r="3" spans="1:3">
      <c r="A3" s="34"/>
      <c r="B3" s="35" t="s">
        <v>1008</v>
      </c>
      <c r="C3" s="36">
        <v>100</v>
      </c>
    </row>
    <row r="4" spans="1:3">
      <c r="A4" s="32"/>
      <c r="B4" s="32" t="s">
        <v>1009</v>
      </c>
      <c r="C4" s="32">
        <v>100</v>
      </c>
    </row>
    <row r="5" spans="1:3">
      <c r="A5" s="34"/>
      <c r="B5" s="35" t="s">
        <v>1010</v>
      </c>
      <c r="C5" s="36">
        <v>120</v>
      </c>
    </row>
    <row r="6" spans="1:3">
      <c r="A6" s="32">
        <v>110</v>
      </c>
      <c r="B6" s="32" t="s">
        <v>1011</v>
      </c>
      <c r="C6" s="32">
        <v>120</v>
      </c>
    </row>
    <row r="7" spans="1:3">
      <c r="A7" s="32">
        <v>120</v>
      </c>
      <c r="B7" s="32" t="s">
        <v>1012</v>
      </c>
      <c r="C7" s="32">
        <v>120</v>
      </c>
    </row>
    <row r="8" spans="1:3">
      <c r="A8" s="32">
        <v>131</v>
      </c>
      <c r="B8" s="32" t="s">
        <v>1013</v>
      </c>
      <c r="C8" s="32">
        <v>120</v>
      </c>
    </row>
    <row r="9" spans="1:3">
      <c r="A9" s="32">
        <v>132</v>
      </c>
      <c r="B9" s="32" t="s">
        <v>1014</v>
      </c>
      <c r="C9" s="32">
        <v>120</v>
      </c>
    </row>
    <row r="10" spans="1:3">
      <c r="A10" s="32">
        <v>140</v>
      </c>
      <c r="B10" s="32" t="s">
        <v>1015</v>
      </c>
      <c r="C10" s="32">
        <v>120</v>
      </c>
    </row>
    <row r="11" spans="1:3">
      <c r="A11" s="32">
        <v>150</v>
      </c>
      <c r="B11" s="32" t="s">
        <v>1016</v>
      </c>
      <c r="C11" s="32">
        <v>120</v>
      </c>
    </row>
    <row r="12" spans="1:3">
      <c r="A12" s="32">
        <v>160</v>
      </c>
      <c r="B12" s="32" t="s">
        <v>1017</v>
      </c>
      <c r="C12" s="32">
        <v>100</v>
      </c>
    </row>
    <row r="13" spans="1:3">
      <c r="A13" s="32">
        <v>185</v>
      </c>
      <c r="B13" s="32" t="s">
        <v>1018</v>
      </c>
      <c r="C13" s="32">
        <v>40</v>
      </c>
    </row>
    <row r="14" spans="1:3">
      <c r="A14" s="32">
        <v>190</v>
      </c>
      <c r="B14" s="32" t="s">
        <v>1019</v>
      </c>
      <c r="C14" s="32">
        <v>100</v>
      </c>
    </row>
    <row r="15" spans="1:3">
      <c r="A15" s="34"/>
      <c r="B15" s="35" t="s">
        <v>1020</v>
      </c>
      <c r="C15" s="36">
        <v>40</v>
      </c>
    </row>
    <row r="16" spans="1:3">
      <c r="A16" s="32">
        <v>211</v>
      </c>
      <c r="B16" s="32" t="s">
        <v>1021</v>
      </c>
      <c r="C16" s="32">
        <v>40</v>
      </c>
    </row>
    <row r="17" spans="1:3">
      <c r="A17" s="32">
        <v>212</v>
      </c>
      <c r="B17" s="32" t="s">
        <v>1022</v>
      </c>
      <c r="C17" s="32">
        <v>40</v>
      </c>
    </row>
    <row r="18" spans="1:3">
      <c r="A18" s="32">
        <v>213</v>
      </c>
      <c r="B18" s="32" t="s">
        <v>1023</v>
      </c>
      <c r="C18" s="32">
        <v>40</v>
      </c>
    </row>
    <row r="19" spans="1:3">
      <c r="A19" s="32">
        <v>214</v>
      </c>
      <c r="B19" s="32" t="s">
        <v>1024</v>
      </c>
      <c r="C19" s="32">
        <v>40</v>
      </c>
    </row>
    <row r="20" spans="1:3">
      <c r="A20" s="32">
        <v>215</v>
      </c>
      <c r="B20" s="32" t="s">
        <v>1025</v>
      </c>
      <c r="C20" s="32">
        <v>40</v>
      </c>
    </row>
    <row r="21" spans="1:3">
      <c r="A21" s="32">
        <v>216</v>
      </c>
      <c r="B21" s="32" t="s">
        <v>1026</v>
      </c>
      <c r="C21" s="32">
        <v>40</v>
      </c>
    </row>
    <row r="22" spans="1:3">
      <c r="A22" s="32">
        <v>217</v>
      </c>
      <c r="B22" s="32" t="s">
        <v>1027</v>
      </c>
      <c r="C22" s="32">
        <v>40</v>
      </c>
    </row>
    <row r="23" spans="1:3">
      <c r="A23" s="32">
        <v>218</v>
      </c>
      <c r="B23" s="32" t="s">
        <v>1028</v>
      </c>
      <c r="C23" s="32">
        <v>40</v>
      </c>
    </row>
    <row r="24" spans="1:3">
      <c r="A24" s="32">
        <v>219</v>
      </c>
      <c r="B24" s="32" t="s">
        <v>1029</v>
      </c>
      <c r="C24" s="32">
        <v>40</v>
      </c>
    </row>
    <row r="25" spans="1:3">
      <c r="A25" s="34"/>
      <c r="B25" s="35" t="s">
        <v>1030</v>
      </c>
      <c r="C25" s="36">
        <v>80</v>
      </c>
    </row>
    <row r="26" spans="1:3">
      <c r="A26" s="32">
        <v>221</v>
      </c>
      <c r="B26" s="32" t="s">
        <v>1031</v>
      </c>
      <c r="C26" s="32">
        <v>80</v>
      </c>
    </row>
    <row r="27" spans="1:3">
      <c r="A27" s="32">
        <v>222</v>
      </c>
      <c r="B27" s="32" t="s">
        <v>1032</v>
      </c>
      <c r="C27" s="32">
        <v>80</v>
      </c>
    </row>
    <row r="28" spans="1:3">
      <c r="A28" s="32">
        <v>223</v>
      </c>
      <c r="B28" s="32" t="s">
        <v>1033</v>
      </c>
      <c r="C28" s="32">
        <v>80</v>
      </c>
    </row>
    <row r="29" spans="1:3">
      <c r="A29" s="32">
        <v>229</v>
      </c>
      <c r="B29" s="32" t="s">
        <v>1034</v>
      </c>
      <c r="C29" s="32">
        <v>80</v>
      </c>
    </row>
    <row r="30" spans="1:3">
      <c r="A30" s="34"/>
      <c r="B30" s="35" t="s">
        <v>1035</v>
      </c>
      <c r="C30" s="36">
        <v>80</v>
      </c>
    </row>
    <row r="31" spans="1:3">
      <c r="A31" s="32">
        <v>231</v>
      </c>
      <c r="B31" s="32" t="s">
        <v>1036</v>
      </c>
      <c r="C31" s="32">
        <v>80</v>
      </c>
    </row>
    <row r="32" spans="1:3">
      <c r="A32" s="32">
        <v>232</v>
      </c>
      <c r="B32" s="32" t="s">
        <v>1037</v>
      </c>
      <c r="C32" s="32">
        <v>80</v>
      </c>
    </row>
    <row r="33" spans="1:3">
      <c r="A33" s="32">
        <v>233</v>
      </c>
      <c r="B33" s="32" t="s">
        <v>1038</v>
      </c>
      <c r="C33" s="32">
        <v>80</v>
      </c>
    </row>
    <row r="34" spans="1:3">
      <c r="A34" s="32">
        <v>234</v>
      </c>
      <c r="B34" s="32" t="s">
        <v>1039</v>
      </c>
      <c r="C34" s="32">
        <v>80</v>
      </c>
    </row>
    <row r="35" spans="1:3">
      <c r="A35" s="32">
        <v>239</v>
      </c>
      <c r="B35" s="32" t="s">
        <v>1040</v>
      </c>
      <c r="C35" s="32">
        <v>80</v>
      </c>
    </row>
    <row r="36" spans="1:3">
      <c r="A36" s="34"/>
      <c r="B36" s="35" t="s">
        <v>1041</v>
      </c>
      <c r="C36" s="36">
        <v>60</v>
      </c>
    </row>
    <row r="37" spans="1:3">
      <c r="A37" s="32">
        <v>311</v>
      </c>
      <c r="B37" s="32" t="s">
        <v>1042</v>
      </c>
      <c r="C37" s="32">
        <v>60</v>
      </c>
    </row>
    <row r="38" spans="1:3">
      <c r="A38" s="32">
        <v>312</v>
      </c>
      <c r="B38" s="32" t="s">
        <v>1043</v>
      </c>
      <c r="C38" s="32">
        <v>60</v>
      </c>
    </row>
    <row r="39" spans="1:3">
      <c r="A39" s="32">
        <v>313</v>
      </c>
      <c r="B39" s="32" t="s">
        <v>1044</v>
      </c>
      <c r="C39" s="32">
        <v>60</v>
      </c>
    </row>
    <row r="40" spans="1:3">
      <c r="A40" s="32">
        <v>314</v>
      </c>
      <c r="B40" s="32" t="s">
        <v>1045</v>
      </c>
      <c r="C40" s="32">
        <v>60</v>
      </c>
    </row>
    <row r="41" spans="1:3">
      <c r="A41" s="32">
        <v>315</v>
      </c>
      <c r="B41" s="32" t="s">
        <v>1046</v>
      </c>
      <c r="C41" s="32">
        <v>60</v>
      </c>
    </row>
    <row r="42" spans="1:3">
      <c r="A42" s="32">
        <v>319</v>
      </c>
      <c r="B42" s="32" t="s">
        <v>1047</v>
      </c>
      <c r="C42" s="32">
        <v>60</v>
      </c>
    </row>
    <row r="43" spans="1:3">
      <c r="A43" s="34"/>
      <c r="B43" s="35" t="s">
        <v>1048</v>
      </c>
      <c r="C43" s="36">
        <v>80</v>
      </c>
    </row>
    <row r="44" spans="1:3">
      <c r="A44" s="32">
        <v>321</v>
      </c>
      <c r="B44" s="32" t="s">
        <v>1049</v>
      </c>
      <c r="C44" s="32">
        <v>80</v>
      </c>
    </row>
    <row r="45" spans="1:3">
      <c r="A45" s="32">
        <v>322</v>
      </c>
      <c r="B45" s="32" t="s">
        <v>1050</v>
      </c>
      <c r="C45" s="32">
        <v>80</v>
      </c>
    </row>
    <row r="46" spans="1:3">
      <c r="A46" s="32">
        <v>323</v>
      </c>
      <c r="B46" s="32" t="s">
        <v>1051</v>
      </c>
      <c r="C46" s="32">
        <v>40</v>
      </c>
    </row>
    <row r="47" spans="1:3">
      <c r="A47" s="32">
        <v>324</v>
      </c>
      <c r="B47" s="32" t="s">
        <v>1052</v>
      </c>
      <c r="C47" s="32">
        <v>80</v>
      </c>
    </row>
    <row r="48" spans="1:3">
      <c r="A48" s="32">
        <v>325</v>
      </c>
      <c r="B48" s="32" t="s">
        <v>1053</v>
      </c>
      <c r="C48" s="32">
        <v>60</v>
      </c>
    </row>
    <row r="49" spans="1:3">
      <c r="A49" s="32">
        <v>329</v>
      </c>
      <c r="B49" s="32" t="s">
        <v>1054</v>
      </c>
      <c r="C49" s="32">
        <v>80</v>
      </c>
    </row>
    <row r="50" spans="1:3">
      <c r="A50" s="34"/>
      <c r="B50" s="35" t="s">
        <v>1055</v>
      </c>
      <c r="C50" s="36">
        <v>80</v>
      </c>
    </row>
    <row r="51" spans="1:3">
      <c r="A51" s="32">
        <v>331</v>
      </c>
      <c r="B51" s="32" t="s">
        <v>1056</v>
      </c>
      <c r="C51" s="32">
        <v>80</v>
      </c>
    </row>
    <row r="52" spans="1:3">
      <c r="A52" s="32">
        <v>332</v>
      </c>
      <c r="B52" s="32" t="s">
        <v>1057</v>
      </c>
      <c r="C52" s="32">
        <v>80</v>
      </c>
    </row>
    <row r="53" spans="1:3">
      <c r="A53" s="32">
        <v>333</v>
      </c>
      <c r="B53" s="32" t="s">
        <v>1058</v>
      </c>
      <c r="C53" s="32">
        <v>80</v>
      </c>
    </row>
    <row r="54" spans="1:3">
      <c r="A54" s="32">
        <v>334</v>
      </c>
      <c r="B54" s="32" t="s">
        <v>1059</v>
      </c>
      <c r="C54" s="32">
        <v>80</v>
      </c>
    </row>
    <row r="55" spans="1:3">
      <c r="A55" s="32">
        <v>339</v>
      </c>
      <c r="B55" s="32" t="s">
        <v>1060</v>
      </c>
      <c r="C55" s="32">
        <v>80</v>
      </c>
    </row>
    <row r="56" spans="1:3">
      <c r="A56" s="34"/>
      <c r="B56" s="35" t="s">
        <v>1061</v>
      </c>
      <c r="C56" s="36">
        <v>120</v>
      </c>
    </row>
    <row r="57" spans="1:3">
      <c r="A57" s="32">
        <v>411</v>
      </c>
      <c r="B57" s="32" t="s">
        <v>1062</v>
      </c>
      <c r="C57" s="32">
        <v>120</v>
      </c>
    </row>
    <row r="58" spans="1:3">
      <c r="A58" s="32">
        <v>412</v>
      </c>
      <c r="B58" s="32" t="s">
        <v>1063</v>
      </c>
      <c r="C58" s="32">
        <v>120</v>
      </c>
    </row>
    <row r="59" spans="1:3">
      <c r="A59" s="32">
        <v>413</v>
      </c>
      <c r="B59" s="32" t="s">
        <v>1064</v>
      </c>
      <c r="C59" s="32">
        <v>120</v>
      </c>
    </row>
    <row r="60" spans="1:3">
      <c r="A60" s="32">
        <v>414</v>
      </c>
      <c r="B60" s="32" t="s">
        <v>1065</v>
      </c>
      <c r="C60" s="32">
        <v>120</v>
      </c>
    </row>
    <row r="61" spans="1:3">
      <c r="A61" s="32">
        <v>415</v>
      </c>
      <c r="B61" s="32" t="s">
        <v>1066</v>
      </c>
      <c r="C61" s="32">
        <v>120</v>
      </c>
    </row>
    <row r="62" spans="1:3">
      <c r="A62" s="32">
        <v>416</v>
      </c>
      <c r="B62" s="32" t="s">
        <v>1067</v>
      </c>
      <c r="C62" s="32">
        <v>60</v>
      </c>
    </row>
    <row r="63" spans="1:3">
      <c r="A63" s="32">
        <v>419</v>
      </c>
      <c r="B63" s="32" t="s">
        <v>1068</v>
      </c>
      <c r="C63" s="32">
        <v>120</v>
      </c>
    </row>
    <row r="64" spans="1:3">
      <c r="A64" s="34"/>
      <c r="B64" s="35" t="s">
        <v>1069</v>
      </c>
      <c r="C64" s="36">
        <v>100</v>
      </c>
    </row>
    <row r="65" spans="1:3">
      <c r="A65" s="32">
        <v>421</v>
      </c>
      <c r="B65" s="32" t="s">
        <v>1070</v>
      </c>
      <c r="C65" s="32">
        <v>100</v>
      </c>
    </row>
    <row r="66" spans="1:3">
      <c r="A66" s="32">
        <v>422</v>
      </c>
      <c r="B66" s="32" t="s">
        <v>1071</v>
      </c>
      <c r="C66" s="32">
        <v>100</v>
      </c>
    </row>
    <row r="67" spans="1:3">
      <c r="A67" s="32">
        <v>429</v>
      </c>
      <c r="B67" s="32" t="s">
        <v>1072</v>
      </c>
      <c r="C67" s="32">
        <v>100</v>
      </c>
    </row>
    <row r="68" spans="1:3">
      <c r="A68" s="34"/>
      <c r="B68" s="35" t="s">
        <v>1073</v>
      </c>
      <c r="C68" s="36">
        <v>100</v>
      </c>
    </row>
    <row r="69" spans="1:3">
      <c r="A69" s="32">
        <v>431</v>
      </c>
      <c r="B69" s="32" t="s">
        <v>1074</v>
      </c>
      <c r="C69" s="32">
        <v>100</v>
      </c>
    </row>
    <row r="70" spans="1:3">
      <c r="A70" s="32">
        <v>432</v>
      </c>
      <c r="B70" s="32" t="s">
        <v>1075</v>
      </c>
      <c r="C70" s="32">
        <v>100</v>
      </c>
    </row>
    <row r="71" spans="1:3">
      <c r="A71" s="32">
        <v>433</v>
      </c>
      <c r="B71" s="32" t="s">
        <v>1076</v>
      </c>
      <c r="C71" s="32">
        <v>100</v>
      </c>
    </row>
    <row r="72" spans="1:3">
      <c r="A72" s="32">
        <v>439</v>
      </c>
      <c r="B72" s="32" t="s">
        <v>1077</v>
      </c>
      <c r="C72" s="32">
        <v>100</v>
      </c>
    </row>
    <row r="73" spans="1:3">
      <c r="A73" s="34"/>
      <c r="B73" s="35" t="s">
        <v>1078</v>
      </c>
      <c r="C73" s="36">
        <v>100</v>
      </c>
    </row>
    <row r="74" spans="1:3">
      <c r="A74" s="32">
        <v>441</v>
      </c>
      <c r="B74" s="32" t="s">
        <v>1079</v>
      </c>
      <c r="C74" s="32">
        <v>100</v>
      </c>
    </row>
    <row r="75" spans="1:3">
      <c r="A75" s="32">
        <v>442</v>
      </c>
      <c r="B75" s="32" t="s">
        <v>1080</v>
      </c>
      <c r="C75" s="32">
        <v>100</v>
      </c>
    </row>
    <row r="76" spans="1:3">
      <c r="A76" s="32">
        <v>443</v>
      </c>
      <c r="B76" s="32" t="s">
        <v>1081</v>
      </c>
      <c r="C76" s="32">
        <v>100</v>
      </c>
    </row>
    <row r="77" spans="1:3">
      <c r="A77" s="32">
        <v>444</v>
      </c>
      <c r="B77" s="32" t="s">
        <v>1082</v>
      </c>
      <c r="C77" s="32">
        <v>100</v>
      </c>
    </row>
    <row r="78" spans="1:3">
      <c r="A78" s="32">
        <v>449</v>
      </c>
      <c r="B78" s="32" t="s">
        <v>1083</v>
      </c>
      <c r="C78" s="32">
        <v>100</v>
      </c>
    </row>
    <row r="79" spans="1:3">
      <c r="A79" s="34"/>
      <c r="B79" s="35" t="s">
        <v>1084</v>
      </c>
      <c r="C79" s="36">
        <v>60</v>
      </c>
    </row>
    <row r="80" spans="1:3">
      <c r="A80" s="32">
        <v>510</v>
      </c>
      <c r="B80" s="32" t="s">
        <v>1085</v>
      </c>
      <c r="C80" s="32">
        <v>60</v>
      </c>
    </row>
    <row r="81" spans="1:3">
      <c r="A81" s="32">
        <v>521</v>
      </c>
      <c r="B81" s="32" t="s">
        <v>1086</v>
      </c>
      <c r="C81" s="32">
        <v>60</v>
      </c>
    </row>
    <row r="82" spans="1:3">
      <c r="A82" s="32">
        <v>522</v>
      </c>
      <c r="B82" s="32" t="s">
        <v>1087</v>
      </c>
      <c r="C82" s="32">
        <v>60</v>
      </c>
    </row>
    <row r="83" spans="1:3">
      <c r="A83" s="32">
        <v>523</v>
      </c>
      <c r="B83" s="32" t="s">
        <v>1088</v>
      </c>
      <c r="C83" s="32">
        <v>60</v>
      </c>
    </row>
    <row r="84" spans="1:3">
      <c r="A84" s="32">
        <v>529</v>
      </c>
      <c r="B84" s="32" t="s">
        <v>1089</v>
      </c>
      <c r="C84" s="32">
        <v>60</v>
      </c>
    </row>
    <row r="85" spans="1:3">
      <c r="A85" s="32">
        <v>531</v>
      </c>
      <c r="B85" s="32" t="s">
        <v>1090</v>
      </c>
      <c r="C85" s="32">
        <v>60</v>
      </c>
    </row>
    <row r="86" spans="1:3">
      <c r="A86" s="32">
        <v>532</v>
      </c>
      <c r="B86" s="32" t="s">
        <v>1091</v>
      </c>
      <c r="C86" s="32">
        <v>100</v>
      </c>
    </row>
    <row r="87" spans="1:3">
      <c r="A87" s="32">
        <v>533</v>
      </c>
      <c r="B87" s="32" t="s">
        <v>1092</v>
      </c>
      <c r="C87" s="32">
        <v>100</v>
      </c>
    </row>
    <row r="88" spans="1:3">
      <c r="A88" s="32">
        <v>534</v>
      </c>
      <c r="B88" s="32" t="s">
        <v>1093</v>
      </c>
      <c r="C88" s="32">
        <v>60</v>
      </c>
    </row>
    <row r="89" spans="1:3">
      <c r="A89" s="32">
        <v>535</v>
      </c>
      <c r="B89" s="32" t="s">
        <v>1094</v>
      </c>
      <c r="C89" s="32">
        <v>40</v>
      </c>
    </row>
    <row r="90" spans="1:3">
      <c r="A90" s="32">
        <v>539</v>
      </c>
      <c r="B90" s="32" t="s">
        <v>1095</v>
      </c>
      <c r="C90" s="32">
        <v>40</v>
      </c>
    </row>
    <row r="91" spans="1:3">
      <c r="A91" s="32">
        <v>540</v>
      </c>
      <c r="B91" s="32" t="s">
        <v>1096</v>
      </c>
      <c r="C91" s="32">
        <v>60</v>
      </c>
    </row>
    <row r="92" spans="1:3">
      <c r="A92" s="32">
        <v>585</v>
      </c>
      <c r="B92" s="32" t="s">
        <v>1097</v>
      </c>
      <c r="C92" s="32">
        <v>40</v>
      </c>
    </row>
    <row r="93" spans="1:3">
      <c r="A93" s="32">
        <v>590</v>
      </c>
      <c r="B93" s="32" t="s">
        <v>1098</v>
      </c>
      <c r="C93" s="32">
        <v>40</v>
      </c>
    </row>
    <row r="94" spans="1:3">
      <c r="A94" s="34"/>
      <c r="B94" s="35" t="s">
        <v>1099</v>
      </c>
      <c r="C94" s="36">
        <v>40</v>
      </c>
    </row>
    <row r="95" spans="1:3">
      <c r="A95" s="32">
        <v>910</v>
      </c>
      <c r="B95" s="32" t="s">
        <v>1100</v>
      </c>
      <c r="C95" s="32">
        <v>40</v>
      </c>
    </row>
    <row r="96" spans="1:3">
      <c r="A96" s="32">
        <v>920</v>
      </c>
      <c r="B96" s="32" t="s">
        <v>1101</v>
      </c>
      <c r="C96" s="32">
        <v>40</v>
      </c>
    </row>
    <row r="97" spans="1:3">
      <c r="A97" s="32">
        <v>930</v>
      </c>
      <c r="B97" s="32" t="s">
        <v>1102</v>
      </c>
      <c r="C97" s="32">
        <v>40</v>
      </c>
    </row>
    <row r="98" spans="1:3">
      <c r="A98" s="32">
        <v>940</v>
      </c>
      <c r="B98" s="32" t="s">
        <v>1103</v>
      </c>
      <c r="C98" s="32">
        <v>40</v>
      </c>
    </row>
    <row r="99" spans="1:3">
      <c r="A99" s="32">
        <v>950</v>
      </c>
      <c r="B99" s="32" t="s">
        <v>1104</v>
      </c>
      <c r="C99" s="32">
        <v>40</v>
      </c>
    </row>
    <row r="100" spans="1:3">
      <c r="A100" s="32">
        <v>960</v>
      </c>
      <c r="B100" s="32" t="s">
        <v>1105</v>
      </c>
      <c r="C100" s="32">
        <v>40</v>
      </c>
    </row>
    <row r="101" spans="1:3">
      <c r="A101" s="32">
        <v>970</v>
      </c>
      <c r="B101" s="32" t="s">
        <v>1106</v>
      </c>
      <c r="C101" s="32" t="s">
        <v>1107</v>
      </c>
    </row>
    <row r="102" spans="1:3">
      <c r="A102" s="32">
        <v>990</v>
      </c>
      <c r="B102" s="32" t="s">
        <v>1108</v>
      </c>
      <c r="C102" s="32" t="s">
        <v>1107</v>
      </c>
    </row>
    <row r="103" spans="1:3">
      <c r="A103" s="32">
        <v>999</v>
      </c>
      <c r="B103" s="32" t="s">
        <v>1109</v>
      </c>
      <c r="C103" s="32" t="s">
        <v>1107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252"/>
  <sheetViews>
    <sheetView topLeftCell="B1" zoomScale="77" zoomScaleNormal="77" workbookViewId="0">
      <pane ySplit="4" topLeftCell="A5" activePane="bottomLeft" state="frozen"/>
      <selection pane="bottomLeft" activeCell="B13" sqref="B13:G17"/>
    </sheetView>
    <sheetView topLeftCell="B1" workbookViewId="1">
      <pane ySplit="4" topLeftCell="A45" activePane="bottomLeft" state="frozen"/>
      <selection activeCell="K1" sqref="K1"/>
      <selection pane="bottomLeft" activeCell="G43" sqref="G43"/>
    </sheetView>
  </sheetViews>
  <sheetFormatPr baseColWidth="10" defaultColWidth="8.83203125" defaultRowHeight="15"/>
  <cols>
    <col min="1" max="1" width="0" hidden="1" customWidth="1"/>
    <col min="3" max="3" width="0" hidden="1" customWidth="1"/>
    <col min="5" max="6" width="79.5" hidden="1" customWidth="1"/>
    <col min="7" max="7" width="79.5" customWidth="1"/>
    <col min="8" max="8" width="5.33203125" customWidth="1"/>
    <col min="9" max="9" width="4.83203125" bestFit="1" customWidth="1"/>
    <col min="27" max="27" width="8.83203125" customWidth="1"/>
  </cols>
  <sheetData>
    <row r="1" spans="1:37" ht="16" thickBot="1"/>
    <row r="2" spans="1:37" ht="45" customHeight="1">
      <c r="A2" s="26" t="s">
        <v>75</v>
      </c>
      <c r="B2" s="156" t="s">
        <v>76</v>
      </c>
      <c r="C2" s="156"/>
      <c r="D2" s="25"/>
      <c r="E2" s="25" t="s">
        <v>77</v>
      </c>
      <c r="F2" s="25"/>
      <c r="G2" s="25"/>
      <c r="H2" s="25"/>
      <c r="I2" s="25"/>
      <c r="J2" s="156" t="s">
        <v>78</v>
      </c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7"/>
    </row>
    <row r="3" spans="1:37" ht="169" customHeight="1">
      <c r="A3" s="39"/>
      <c r="B3" s="38"/>
      <c r="C3" s="38"/>
      <c r="D3" s="40"/>
      <c r="E3" s="40"/>
      <c r="F3" s="40"/>
      <c r="G3" s="40"/>
      <c r="H3" s="21" t="s">
        <v>79</v>
      </c>
      <c r="I3" s="21" t="s">
        <v>80</v>
      </c>
      <c r="J3" s="21" t="s">
        <v>81</v>
      </c>
      <c r="K3" s="21" t="s">
        <v>82</v>
      </c>
      <c r="L3" s="21" t="s">
        <v>83</v>
      </c>
      <c r="M3" s="21" t="s">
        <v>84</v>
      </c>
      <c r="N3" s="21" t="s">
        <v>85</v>
      </c>
      <c r="O3" s="21" t="s">
        <v>86</v>
      </c>
      <c r="P3" s="21" t="s">
        <v>87</v>
      </c>
      <c r="Q3" s="21" t="s">
        <v>88</v>
      </c>
      <c r="R3" s="21" t="s">
        <v>89</v>
      </c>
      <c r="S3" s="21" t="s">
        <v>90</v>
      </c>
      <c r="T3" s="21" t="s">
        <v>91</v>
      </c>
      <c r="U3" s="21" t="s">
        <v>92</v>
      </c>
      <c r="V3" s="21" t="s">
        <v>93</v>
      </c>
      <c r="W3" s="21" t="s">
        <v>94</v>
      </c>
      <c r="X3" s="21" t="s">
        <v>95</v>
      </c>
      <c r="Y3" s="21" t="s">
        <v>96</v>
      </c>
      <c r="Z3" s="21" t="s">
        <v>97</v>
      </c>
      <c r="AA3" s="21" t="s">
        <v>98</v>
      </c>
      <c r="AB3" s="21" t="s">
        <v>99</v>
      </c>
      <c r="AC3" s="21" t="s">
        <v>100</v>
      </c>
      <c r="AD3" s="21" t="s">
        <v>101</v>
      </c>
      <c r="AE3" s="21" t="s">
        <v>102</v>
      </c>
      <c r="AF3" s="21" t="s">
        <v>103</v>
      </c>
      <c r="AG3" s="21" t="s">
        <v>104</v>
      </c>
      <c r="AH3" s="21" t="s">
        <v>105</v>
      </c>
      <c r="AI3" s="21" t="s">
        <v>106</v>
      </c>
      <c r="AJ3" s="21" t="s">
        <v>107</v>
      </c>
      <c r="AK3" s="20" t="s">
        <v>108</v>
      </c>
    </row>
    <row r="4" spans="1:37" ht="150" hidden="1" customHeight="1">
      <c r="A4" s="24"/>
      <c r="B4" s="23"/>
      <c r="C4" s="23"/>
      <c r="D4" s="22"/>
      <c r="E4" s="22"/>
      <c r="F4" s="22"/>
      <c r="G4" s="22"/>
      <c r="H4" s="21" t="s">
        <v>79</v>
      </c>
      <c r="I4" s="21" t="s">
        <v>80</v>
      </c>
      <c r="J4" s="21" t="s">
        <v>109</v>
      </c>
      <c r="K4" s="21" t="s">
        <v>110</v>
      </c>
      <c r="L4" s="21" t="s">
        <v>111</v>
      </c>
      <c r="M4" s="21" t="s">
        <v>112</v>
      </c>
      <c r="N4" s="21" t="s">
        <v>113</v>
      </c>
      <c r="O4" s="21" t="s">
        <v>114</v>
      </c>
      <c r="P4" s="21" t="s">
        <v>115</v>
      </c>
      <c r="Q4" s="21" t="s">
        <v>116</v>
      </c>
      <c r="R4" s="21" t="s">
        <v>117</v>
      </c>
      <c r="S4" s="21" t="s">
        <v>118</v>
      </c>
      <c r="T4" s="21" t="s">
        <v>91</v>
      </c>
      <c r="U4" s="21" t="s">
        <v>119</v>
      </c>
      <c r="V4" s="21" t="s">
        <v>120</v>
      </c>
      <c r="W4" s="21" t="s">
        <v>121</v>
      </c>
      <c r="X4" s="21" t="s">
        <v>122</v>
      </c>
      <c r="Y4" s="21" t="s">
        <v>123</v>
      </c>
      <c r="Z4" s="21" t="s">
        <v>124</v>
      </c>
      <c r="AA4" s="21" t="s">
        <v>125</v>
      </c>
      <c r="AB4" s="21" t="s">
        <v>126</v>
      </c>
      <c r="AC4" s="21" t="s">
        <v>127</v>
      </c>
      <c r="AD4" s="21" t="s">
        <v>128</v>
      </c>
      <c r="AE4" s="21" t="s">
        <v>129</v>
      </c>
      <c r="AF4" s="21" t="s">
        <v>130</v>
      </c>
      <c r="AG4" s="21" t="s">
        <v>131</v>
      </c>
      <c r="AH4" s="21" t="s">
        <v>132</v>
      </c>
      <c r="AI4" s="21" t="s">
        <v>133</v>
      </c>
      <c r="AJ4" s="21" t="s">
        <v>134</v>
      </c>
      <c r="AK4" s="20" t="s">
        <v>135</v>
      </c>
    </row>
    <row r="5" spans="1:37" ht="24">
      <c r="A5" s="24"/>
      <c r="B5" s="23"/>
      <c r="C5" s="23"/>
      <c r="D5" s="22"/>
      <c r="E5" s="22"/>
      <c r="F5" s="22"/>
      <c r="G5" s="22"/>
      <c r="H5" s="22"/>
      <c r="I5" s="21"/>
      <c r="J5" s="21" t="s">
        <v>136</v>
      </c>
      <c r="K5" s="21" t="s">
        <v>137</v>
      </c>
      <c r="L5" s="21" t="s">
        <v>138</v>
      </c>
      <c r="M5" s="21" t="s">
        <v>139</v>
      </c>
      <c r="N5" s="21" t="s">
        <v>140</v>
      </c>
      <c r="O5" s="21" t="s">
        <v>141</v>
      </c>
      <c r="P5" s="21" t="s">
        <v>142</v>
      </c>
      <c r="Q5" s="21" t="s">
        <v>143</v>
      </c>
      <c r="R5" s="21" t="s">
        <v>144</v>
      </c>
      <c r="S5" s="21" t="s">
        <v>145</v>
      </c>
      <c r="T5" s="21" t="s">
        <v>146</v>
      </c>
      <c r="U5" s="21" t="s">
        <v>147</v>
      </c>
      <c r="V5" s="21" t="s">
        <v>148</v>
      </c>
      <c r="W5" s="21" t="s">
        <v>149</v>
      </c>
      <c r="X5" s="21" t="s">
        <v>150</v>
      </c>
      <c r="Y5" s="21" t="s">
        <v>151</v>
      </c>
      <c r="Z5" s="21" t="s">
        <v>152</v>
      </c>
      <c r="AA5" s="21" t="s">
        <v>153</v>
      </c>
      <c r="AB5" s="21" t="s">
        <v>154</v>
      </c>
      <c r="AC5" s="21" t="s">
        <v>155</v>
      </c>
      <c r="AD5" s="21" t="s">
        <v>156</v>
      </c>
      <c r="AE5" s="21" t="s">
        <v>157</v>
      </c>
      <c r="AF5" s="21" t="s">
        <v>158</v>
      </c>
      <c r="AG5" s="21" t="s">
        <v>159</v>
      </c>
      <c r="AH5" s="21" t="s">
        <v>160</v>
      </c>
      <c r="AI5" s="21" t="s">
        <v>161</v>
      </c>
      <c r="AJ5" s="21" t="s">
        <v>162</v>
      </c>
      <c r="AK5" s="20" t="s">
        <v>163</v>
      </c>
    </row>
    <row r="6" spans="1:37">
      <c r="A6" s="29">
        <v>1</v>
      </c>
      <c r="B6" s="30" t="s">
        <v>164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</row>
    <row r="7" spans="1:37">
      <c r="A7" s="7"/>
      <c r="B7" s="6">
        <v>10</v>
      </c>
      <c r="C7" s="6" t="s">
        <v>165</v>
      </c>
      <c r="D7" s="6"/>
      <c r="E7" s="6"/>
      <c r="F7" s="6"/>
      <c r="G7" s="6"/>
      <c r="H7" s="6"/>
      <c r="I7" s="16"/>
      <c r="J7" s="16"/>
      <c r="K7" s="19"/>
      <c r="L7" s="1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8"/>
    </row>
    <row r="8" spans="1:37">
      <c r="A8" s="5"/>
      <c r="B8" s="4"/>
      <c r="C8" s="4"/>
      <c r="D8" s="4" t="s">
        <v>166</v>
      </c>
      <c r="E8" s="15" t="s">
        <v>167</v>
      </c>
      <c r="F8" s="15"/>
      <c r="G8" s="15" t="s">
        <v>168</v>
      </c>
      <c r="H8" s="15"/>
      <c r="I8" s="28">
        <f t="shared" ref="I8" si="0">MEDIAN(J8:AK8)</f>
        <v>120</v>
      </c>
      <c r="J8" s="3"/>
      <c r="K8" s="3"/>
      <c r="L8" s="3">
        <v>120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>
      <c r="A9" s="5"/>
      <c r="B9" s="4"/>
      <c r="C9" s="4"/>
      <c r="D9" s="4" t="s">
        <v>169</v>
      </c>
      <c r="E9" s="15" t="s">
        <v>170</v>
      </c>
      <c r="F9" s="15"/>
      <c r="G9" s="15" t="s">
        <v>171</v>
      </c>
      <c r="H9" s="15"/>
      <c r="I9" s="28">
        <v>120</v>
      </c>
      <c r="J9" s="3"/>
      <c r="K9" s="3"/>
      <c r="L9" s="3">
        <v>120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>
      <c r="A10" s="7"/>
      <c r="B10" s="6">
        <v>12</v>
      </c>
      <c r="C10" s="6" t="s">
        <v>172</v>
      </c>
      <c r="D10" s="6"/>
      <c r="E10" s="6"/>
      <c r="F10" s="6"/>
      <c r="G10" s="6"/>
      <c r="H10" s="6"/>
      <c r="I10" s="16"/>
      <c r="J10" s="16"/>
      <c r="K10" s="16"/>
      <c r="L10" s="16"/>
      <c r="M10" s="6"/>
      <c r="N10" s="6"/>
      <c r="O10" s="6"/>
      <c r="P10" s="6"/>
      <c r="Q10" s="6"/>
      <c r="R10" s="6"/>
      <c r="S10" s="6"/>
      <c r="T10" s="6"/>
      <c r="U10" s="6"/>
      <c r="V10" s="6"/>
      <c r="W10" s="16">
        <f>MEDIAN(W11:W14)</f>
        <v>100</v>
      </c>
      <c r="X10" s="6"/>
      <c r="Y10" s="6"/>
      <c r="Z10" s="6"/>
      <c r="AA10" s="6"/>
      <c r="AB10" s="6"/>
      <c r="AC10" s="6"/>
      <c r="AD10" s="16">
        <f>MEDIAN(AD11:AD14)</f>
        <v>50</v>
      </c>
      <c r="AE10" s="6"/>
      <c r="AF10" s="6"/>
      <c r="AG10" s="6"/>
      <c r="AH10" s="6"/>
      <c r="AI10" s="6"/>
      <c r="AJ10" s="6"/>
      <c r="AK10" s="18"/>
    </row>
    <row r="11" spans="1:37">
      <c r="A11" s="5"/>
      <c r="B11" s="4"/>
      <c r="C11" s="4"/>
      <c r="D11" s="4" t="s">
        <v>173</v>
      </c>
      <c r="E11" s="15" t="s">
        <v>174</v>
      </c>
      <c r="F11" s="15"/>
      <c r="G11" s="15" t="s">
        <v>175</v>
      </c>
      <c r="H11" s="15"/>
      <c r="I11" s="28">
        <v>120</v>
      </c>
      <c r="J11" s="3"/>
      <c r="K11" s="3"/>
      <c r="L11" s="3">
        <v>120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>
      <c r="A12" s="5"/>
      <c r="B12" s="4"/>
      <c r="C12" s="4"/>
      <c r="D12" s="4" t="s">
        <v>176</v>
      </c>
      <c r="E12" s="15" t="s">
        <v>177</v>
      </c>
      <c r="F12" s="15"/>
      <c r="G12" s="15" t="s">
        <v>178</v>
      </c>
      <c r="H12" s="15"/>
      <c r="I12" s="28">
        <v>120</v>
      </c>
      <c r="J12" s="3"/>
      <c r="K12" s="3"/>
      <c r="L12" s="3">
        <v>120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100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>
      <c r="A13" s="5"/>
      <c r="B13" s="4"/>
      <c r="C13" s="4"/>
      <c r="D13" s="4" t="s">
        <v>179</v>
      </c>
      <c r="E13" s="15" t="s">
        <v>180</v>
      </c>
      <c r="F13" s="15"/>
      <c r="G13" s="15" t="s">
        <v>181</v>
      </c>
      <c r="H13" s="15"/>
      <c r="I13" s="28">
        <v>120</v>
      </c>
      <c r="J13" s="3"/>
      <c r="K13" s="3"/>
      <c r="L13" s="3">
        <v>120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>
      <c r="A14" s="5"/>
      <c r="B14" s="4"/>
      <c r="C14" s="4"/>
      <c r="D14" s="4" t="s">
        <v>182</v>
      </c>
      <c r="E14" s="15" t="s">
        <v>183</v>
      </c>
      <c r="F14" s="15"/>
      <c r="G14" s="15" t="s">
        <v>184</v>
      </c>
      <c r="H14" s="15"/>
      <c r="I14" s="28">
        <v>60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50</v>
      </c>
      <c r="AE14" s="3">
        <v>80</v>
      </c>
      <c r="AF14" s="3"/>
      <c r="AG14" s="3"/>
      <c r="AH14" s="3">
        <v>80</v>
      </c>
      <c r="AI14" s="3"/>
      <c r="AJ14" s="3"/>
      <c r="AK14" s="3"/>
    </row>
    <row r="15" spans="1:37">
      <c r="A15" s="7"/>
      <c r="B15" s="6">
        <v>13</v>
      </c>
      <c r="C15" s="6" t="s">
        <v>185</v>
      </c>
      <c r="D15" s="6"/>
      <c r="E15" s="6"/>
      <c r="F15" s="6"/>
      <c r="G15" s="6"/>
      <c r="H15" s="6"/>
      <c r="I15" s="16"/>
      <c r="J15" s="16"/>
      <c r="K15" s="6"/>
      <c r="L15" s="16">
        <f>MEDIAN(L16:L18)</f>
        <v>100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16">
        <f>MEDIAN(AD16:AD18)</f>
        <v>50</v>
      </c>
      <c r="AE15" s="16">
        <f>MEDIAN(AE16:AE18)</f>
        <v>80</v>
      </c>
      <c r="AF15" s="6"/>
      <c r="AG15" s="6"/>
      <c r="AH15" s="6"/>
      <c r="AI15" s="6"/>
      <c r="AJ15" s="6"/>
      <c r="AK15" s="18"/>
    </row>
    <row r="16" spans="1:37">
      <c r="A16" s="5"/>
      <c r="B16" s="4"/>
      <c r="C16" s="4"/>
      <c r="D16" s="4" t="s">
        <v>186</v>
      </c>
      <c r="E16" s="15" t="s">
        <v>187</v>
      </c>
      <c r="F16" s="15"/>
      <c r="G16" s="15" t="s">
        <v>188</v>
      </c>
      <c r="H16" s="15"/>
      <c r="I16" s="28">
        <v>100</v>
      </c>
      <c r="J16" s="3"/>
      <c r="K16" s="3"/>
      <c r="L16" s="3">
        <v>100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100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>
      <c r="A17" s="5"/>
      <c r="B17" s="4"/>
      <c r="C17" s="4"/>
      <c r="D17" s="4" t="s">
        <v>189</v>
      </c>
      <c r="E17" s="15" t="s">
        <v>190</v>
      </c>
      <c r="F17" s="15"/>
      <c r="G17" s="15" t="s">
        <v>191</v>
      </c>
      <c r="H17" s="15"/>
      <c r="I17" s="28">
        <v>100</v>
      </c>
      <c r="J17" s="3"/>
      <c r="K17" s="3"/>
      <c r="L17" s="3">
        <v>100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100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>
      <c r="A18" s="5"/>
      <c r="B18" s="4"/>
      <c r="C18" s="4"/>
      <c r="D18" s="4" t="s">
        <v>192</v>
      </c>
      <c r="E18" s="15" t="s">
        <v>193</v>
      </c>
      <c r="F18" s="15"/>
      <c r="G18" s="15" t="s">
        <v>194</v>
      </c>
      <c r="H18" s="15"/>
      <c r="I18" s="28">
        <v>60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50</v>
      </c>
      <c r="AE18" s="3">
        <v>80</v>
      </c>
      <c r="AF18" s="3"/>
      <c r="AG18" s="3"/>
      <c r="AH18" s="3">
        <v>80</v>
      </c>
      <c r="AI18" s="3"/>
      <c r="AJ18" s="3"/>
      <c r="AK18" s="3"/>
    </row>
    <row r="19" spans="1:37">
      <c r="A19" s="7"/>
      <c r="B19" s="6">
        <v>18</v>
      </c>
      <c r="C19" s="6" t="s">
        <v>195</v>
      </c>
      <c r="D19" s="6"/>
      <c r="E19" s="17"/>
      <c r="F19" s="17"/>
      <c r="G19" s="17"/>
      <c r="H19" s="17"/>
      <c r="I19" s="16"/>
      <c r="J19" s="16"/>
      <c r="K19" s="16"/>
      <c r="L19" s="16">
        <f>MEDIAN(L20:L21)</f>
        <v>80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>
      <c r="A20" s="5"/>
      <c r="B20" s="4"/>
      <c r="C20" s="4"/>
      <c r="D20" s="4" t="s">
        <v>196</v>
      </c>
      <c r="E20" s="15" t="s">
        <v>197</v>
      </c>
      <c r="F20" s="15"/>
      <c r="G20" s="15" t="s">
        <v>198</v>
      </c>
      <c r="H20" s="15"/>
      <c r="I20" s="28">
        <v>80</v>
      </c>
      <c r="J20" s="3"/>
      <c r="K20" s="3"/>
      <c r="L20" s="3">
        <v>80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>
      <c r="A21" s="5"/>
      <c r="B21" s="4"/>
      <c r="C21" s="4"/>
      <c r="D21" s="4" t="s">
        <v>199</v>
      </c>
      <c r="E21" s="4" t="s">
        <v>200</v>
      </c>
      <c r="F21" s="4"/>
      <c r="G21" s="4" t="s">
        <v>201</v>
      </c>
      <c r="H21" s="4"/>
      <c r="I21" s="28">
        <v>80</v>
      </c>
      <c r="J21" s="3"/>
      <c r="K21" s="3"/>
      <c r="L21" s="3">
        <v>80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>
      <c r="A22" s="29">
        <v>2</v>
      </c>
      <c r="B22" s="30" t="s">
        <v>202</v>
      </c>
      <c r="C22" s="30"/>
      <c r="D22" s="30"/>
      <c r="E22" s="30"/>
      <c r="F22" s="30"/>
      <c r="G22" s="30"/>
      <c r="H22" s="30"/>
      <c r="I22" s="28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>
      <c r="A23" s="7"/>
      <c r="B23" s="6">
        <v>20</v>
      </c>
      <c r="C23" s="6" t="s">
        <v>203</v>
      </c>
      <c r="D23" s="6"/>
      <c r="E23" s="6"/>
      <c r="F23" s="12" t="s">
        <v>204</v>
      </c>
      <c r="G23" s="12" t="s">
        <v>204</v>
      </c>
      <c r="H23" s="6">
        <v>60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>
      <c r="A24" s="5"/>
      <c r="B24" s="4"/>
      <c r="C24" s="4"/>
      <c r="D24" s="4" t="s">
        <v>205</v>
      </c>
      <c r="E24" s="15" t="s">
        <v>206</v>
      </c>
      <c r="F24" s="15" t="s">
        <v>207</v>
      </c>
      <c r="G24" s="15" t="s">
        <v>207</v>
      </c>
      <c r="H24" s="6">
        <v>60</v>
      </c>
      <c r="I24" s="28">
        <v>50</v>
      </c>
      <c r="J24" s="3">
        <v>50</v>
      </c>
      <c r="K24" s="3"/>
      <c r="L24" s="3">
        <v>50</v>
      </c>
      <c r="M24" s="3">
        <v>50</v>
      </c>
      <c r="N24" s="3">
        <v>50</v>
      </c>
      <c r="O24" s="3"/>
      <c r="P24" s="3">
        <v>50</v>
      </c>
      <c r="Q24" s="3"/>
      <c r="R24" s="3"/>
      <c r="S24" s="3">
        <v>50</v>
      </c>
      <c r="T24" s="3"/>
      <c r="U24" s="3"/>
      <c r="V24" s="3"/>
      <c r="W24" s="3">
        <v>30</v>
      </c>
      <c r="X24" s="3"/>
      <c r="Y24" s="3">
        <v>40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>
      <c r="A25" s="5"/>
      <c r="B25" s="4"/>
      <c r="C25" s="4"/>
      <c r="D25" s="4" t="s">
        <v>208</v>
      </c>
      <c r="E25" s="15" t="s">
        <v>209</v>
      </c>
      <c r="F25" s="15" t="s">
        <v>210</v>
      </c>
      <c r="G25" s="15" t="s">
        <v>210</v>
      </c>
      <c r="H25" s="6">
        <v>60</v>
      </c>
      <c r="I25" s="28">
        <v>40</v>
      </c>
      <c r="J25" s="3">
        <v>50</v>
      </c>
      <c r="K25" s="3"/>
      <c r="L25" s="3">
        <v>50</v>
      </c>
      <c r="M25" s="3"/>
      <c r="N25" s="3"/>
      <c r="O25" s="3"/>
      <c r="P25" s="3">
        <v>50</v>
      </c>
      <c r="Q25" s="3"/>
      <c r="R25" s="3"/>
      <c r="S25" s="3">
        <v>40</v>
      </c>
      <c r="T25" s="3"/>
      <c r="U25" s="3"/>
      <c r="V25" s="3"/>
      <c r="W25" s="3">
        <v>30</v>
      </c>
      <c r="X25" s="3"/>
      <c r="Y25" s="3">
        <v>40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>
      <c r="A26" s="5"/>
      <c r="B26" s="4"/>
      <c r="C26" s="4"/>
      <c r="D26" s="4" t="s">
        <v>211</v>
      </c>
      <c r="E26" s="15" t="s">
        <v>212</v>
      </c>
      <c r="F26" s="15" t="s">
        <v>213</v>
      </c>
      <c r="G26" s="15" t="s">
        <v>213</v>
      </c>
      <c r="H26" s="6">
        <v>60</v>
      </c>
      <c r="I26" s="28">
        <v>60</v>
      </c>
      <c r="J26" s="3">
        <v>80</v>
      </c>
      <c r="K26" s="3"/>
      <c r="L26" s="3">
        <v>60</v>
      </c>
      <c r="M26" s="3"/>
      <c r="N26" s="3"/>
      <c r="O26" s="3"/>
      <c r="P26" s="3"/>
      <c r="Q26" s="3"/>
      <c r="R26" s="3"/>
      <c r="S26" s="3">
        <v>50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>
      <c r="A27" s="5"/>
      <c r="B27" s="4"/>
      <c r="C27" s="4"/>
      <c r="D27" s="4" t="s">
        <v>214</v>
      </c>
      <c r="E27" s="15" t="s">
        <v>215</v>
      </c>
      <c r="F27" s="15" t="s">
        <v>216</v>
      </c>
      <c r="G27" s="15" t="s">
        <v>216</v>
      </c>
      <c r="H27" s="6">
        <v>60</v>
      </c>
      <c r="I27" s="28">
        <v>60</v>
      </c>
      <c r="J27" s="3">
        <v>60</v>
      </c>
      <c r="K27" s="3"/>
      <c r="L27" s="3">
        <v>60</v>
      </c>
      <c r="M27" s="3"/>
      <c r="N27" s="3"/>
      <c r="O27" s="3"/>
      <c r="P27" s="3"/>
      <c r="Q27" s="3"/>
      <c r="R27" s="3"/>
      <c r="S27" s="3">
        <v>60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>
      <c r="A28" s="5"/>
      <c r="B28" s="4"/>
      <c r="C28" s="4"/>
      <c r="D28" s="4" t="s">
        <v>217</v>
      </c>
      <c r="E28" s="15" t="s">
        <v>218</v>
      </c>
      <c r="F28" s="15" t="s">
        <v>219</v>
      </c>
      <c r="G28" s="15" t="s">
        <v>219</v>
      </c>
      <c r="H28" s="6">
        <v>60</v>
      </c>
      <c r="I28" s="28">
        <v>60</v>
      </c>
      <c r="J28" s="3">
        <v>100</v>
      </c>
      <c r="K28" s="3"/>
      <c r="L28" s="3">
        <v>80</v>
      </c>
      <c r="M28" s="3"/>
      <c r="N28" s="3"/>
      <c r="O28" s="3"/>
      <c r="P28" s="3"/>
      <c r="Q28" s="3"/>
      <c r="R28" s="3"/>
      <c r="S28" s="3">
        <v>80</v>
      </c>
      <c r="T28" s="3"/>
      <c r="U28" s="3"/>
      <c r="V28" s="3"/>
      <c r="W28" s="3">
        <v>50</v>
      </c>
      <c r="X28" s="3"/>
      <c r="Y28" s="3">
        <v>80</v>
      </c>
      <c r="Z28" s="3">
        <v>40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>
      <c r="A29" s="5"/>
      <c r="B29" s="4"/>
      <c r="C29" s="4"/>
      <c r="D29" s="4" t="s">
        <v>220</v>
      </c>
      <c r="E29" s="15" t="s">
        <v>221</v>
      </c>
      <c r="F29" s="15" t="s">
        <v>222</v>
      </c>
      <c r="G29" s="15" t="s">
        <v>222</v>
      </c>
      <c r="H29" s="6">
        <v>60</v>
      </c>
      <c r="I29" s="28">
        <v>60</v>
      </c>
      <c r="J29" s="3">
        <v>100</v>
      </c>
      <c r="K29" s="3"/>
      <c r="L29" s="3">
        <v>80</v>
      </c>
      <c r="M29" s="3"/>
      <c r="N29" s="3"/>
      <c r="O29" s="3"/>
      <c r="P29" s="3"/>
      <c r="Q29" s="3"/>
      <c r="R29" s="3"/>
      <c r="S29" s="3">
        <v>50</v>
      </c>
      <c r="T29" s="3"/>
      <c r="U29" s="3"/>
      <c r="V29" s="3"/>
      <c r="W29" s="3">
        <v>40</v>
      </c>
      <c r="X29" s="3"/>
      <c r="Y29" s="3">
        <v>50</v>
      </c>
      <c r="Z29" s="3">
        <v>30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>
      <c r="A30" s="7"/>
      <c r="B30" s="6">
        <v>21</v>
      </c>
      <c r="C30" s="6" t="s">
        <v>223</v>
      </c>
      <c r="D30" s="6"/>
      <c r="E30" s="6"/>
      <c r="F30" s="12" t="s">
        <v>224</v>
      </c>
      <c r="G30" s="12"/>
      <c r="H30" s="12">
        <v>60</v>
      </c>
      <c r="I30" s="16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</row>
    <row r="31" spans="1:37">
      <c r="A31" s="5"/>
      <c r="B31" s="4"/>
      <c r="C31" s="4"/>
      <c r="D31" s="4" t="s">
        <v>225</v>
      </c>
      <c r="E31" s="4" t="s">
        <v>226</v>
      </c>
      <c r="F31" s="45" t="s">
        <v>227</v>
      </c>
      <c r="G31" s="45" t="s">
        <v>227</v>
      </c>
      <c r="H31" s="6">
        <v>60</v>
      </c>
      <c r="I31" s="28">
        <v>120</v>
      </c>
      <c r="J31" s="3">
        <v>120</v>
      </c>
      <c r="K31" s="3"/>
      <c r="L31" s="3">
        <v>120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>
      <c r="A32" s="5"/>
      <c r="B32" s="4"/>
      <c r="C32" s="4"/>
      <c r="D32" s="4" t="s">
        <v>228</v>
      </c>
      <c r="E32" s="4" t="s">
        <v>229</v>
      </c>
      <c r="F32" s="4" t="s">
        <v>230</v>
      </c>
      <c r="G32" s="4" t="s">
        <v>230</v>
      </c>
      <c r="H32" s="6">
        <v>60</v>
      </c>
      <c r="I32" s="28">
        <v>60</v>
      </c>
      <c r="J32" s="3"/>
      <c r="K32" s="3"/>
      <c r="L32" s="3">
        <v>80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>
        <v>50</v>
      </c>
      <c r="AI32" s="3"/>
      <c r="AJ32" s="3"/>
      <c r="AK32" s="3"/>
    </row>
    <row r="33" spans="1:37">
      <c r="A33" s="5"/>
      <c r="B33" s="4"/>
      <c r="C33" s="4"/>
      <c r="D33" s="4" t="s">
        <v>231</v>
      </c>
      <c r="E33" s="4" t="s">
        <v>223</v>
      </c>
      <c r="F33" s="4" t="s">
        <v>224</v>
      </c>
      <c r="G33" s="4" t="s">
        <v>224</v>
      </c>
      <c r="H33" s="6">
        <v>60</v>
      </c>
      <c r="I33" s="28">
        <v>120</v>
      </c>
      <c r="J33" s="3">
        <v>120</v>
      </c>
      <c r="K33" s="3"/>
      <c r="L33" s="3">
        <v>120</v>
      </c>
      <c r="M33" s="3">
        <v>80</v>
      </c>
      <c r="N33" s="3">
        <v>120</v>
      </c>
      <c r="O33" s="3"/>
      <c r="P33" s="3">
        <v>120</v>
      </c>
      <c r="Q33" s="3"/>
      <c r="R33" s="3"/>
      <c r="S33" s="3">
        <v>120</v>
      </c>
      <c r="T33" s="3"/>
      <c r="U33" s="3"/>
      <c r="V33" s="3"/>
      <c r="W33" s="43">
        <v>120</v>
      </c>
      <c r="X33" s="3"/>
      <c r="Y33" s="3">
        <v>120</v>
      </c>
      <c r="Z33" s="3">
        <v>100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>
      <c r="A34" s="5"/>
      <c r="B34" s="4"/>
      <c r="C34" s="4"/>
      <c r="D34" s="4" t="s">
        <v>232</v>
      </c>
      <c r="E34" s="4" t="s">
        <v>233</v>
      </c>
      <c r="F34" s="4" t="s">
        <v>234</v>
      </c>
      <c r="G34" s="4" t="s">
        <v>234</v>
      </c>
      <c r="H34" s="6">
        <v>60</v>
      </c>
      <c r="I34" s="28">
        <v>60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>
        <v>80</v>
      </c>
      <c r="AE34" s="3">
        <v>80</v>
      </c>
      <c r="AF34" s="3"/>
      <c r="AG34" s="3"/>
      <c r="AH34" s="3">
        <v>80</v>
      </c>
      <c r="AI34" s="3"/>
      <c r="AJ34" s="3"/>
      <c r="AK34" s="3"/>
    </row>
    <row r="35" spans="1:37">
      <c r="A35" s="14"/>
      <c r="B35" s="13"/>
      <c r="C35" s="13"/>
      <c r="D35" s="13" t="s">
        <v>235</v>
      </c>
      <c r="E35" s="13" t="s">
        <v>236</v>
      </c>
      <c r="F35" s="4" t="s">
        <v>237</v>
      </c>
      <c r="G35" s="4" t="s">
        <v>237</v>
      </c>
      <c r="H35" s="6">
        <v>60</v>
      </c>
      <c r="I35" s="28">
        <v>60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43">
        <v>60</v>
      </c>
      <c r="AB35" s="43">
        <v>60</v>
      </c>
      <c r="AC35" s="3"/>
      <c r="AD35" s="3">
        <v>80</v>
      </c>
      <c r="AE35" s="3">
        <v>80</v>
      </c>
      <c r="AF35" s="3"/>
      <c r="AG35" s="3"/>
      <c r="AH35" s="3">
        <v>80</v>
      </c>
      <c r="AI35" s="3"/>
      <c r="AJ35" s="3">
        <v>50</v>
      </c>
      <c r="AK35" s="3"/>
    </row>
    <row r="36" spans="1:37">
      <c r="A36" s="7"/>
      <c r="B36" s="6">
        <v>22</v>
      </c>
      <c r="C36" s="6" t="s">
        <v>238</v>
      </c>
      <c r="D36" s="6"/>
      <c r="E36" s="6"/>
      <c r="F36" s="12" t="s">
        <v>239</v>
      </c>
      <c r="G36" s="12" t="s">
        <v>239</v>
      </c>
      <c r="H36" s="12">
        <v>60</v>
      </c>
      <c r="I36" s="16"/>
      <c r="J36" s="12"/>
      <c r="K36" s="12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>
      <c r="A37" s="5"/>
      <c r="B37" s="4"/>
      <c r="C37" s="4"/>
      <c r="D37" s="4" t="s">
        <v>240</v>
      </c>
      <c r="E37" s="4" t="s">
        <v>241</v>
      </c>
      <c r="F37" s="46" t="s">
        <v>242</v>
      </c>
      <c r="G37" s="46" t="s">
        <v>242</v>
      </c>
      <c r="H37" s="6">
        <v>60</v>
      </c>
      <c r="I37" s="28">
        <v>120</v>
      </c>
      <c r="J37" s="3"/>
      <c r="K37" s="3"/>
      <c r="L37" s="3">
        <v>120</v>
      </c>
      <c r="M37" s="3"/>
      <c r="N37" s="3">
        <v>120</v>
      </c>
      <c r="O37" s="3"/>
      <c r="P37" s="3">
        <v>120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>
      <c r="A38" s="5"/>
      <c r="B38" s="4"/>
      <c r="C38" s="4"/>
      <c r="D38" s="4" t="s">
        <v>243</v>
      </c>
      <c r="E38" s="4" t="s">
        <v>244</v>
      </c>
      <c r="F38" s="47" t="s">
        <v>245</v>
      </c>
      <c r="G38" s="47" t="s">
        <v>245</v>
      </c>
      <c r="H38" s="6">
        <v>60</v>
      </c>
      <c r="I38" s="28">
        <v>100</v>
      </c>
      <c r="J38" s="3"/>
      <c r="K38" s="3"/>
      <c r="L38" s="3">
        <v>100</v>
      </c>
      <c r="M38" s="3">
        <v>100</v>
      </c>
      <c r="N38" s="3">
        <v>100</v>
      </c>
      <c r="O38" s="3">
        <v>80</v>
      </c>
      <c r="P38" s="3">
        <v>100</v>
      </c>
      <c r="Q38" s="3"/>
      <c r="R38" s="3"/>
      <c r="S38" s="3">
        <v>100</v>
      </c>
      <c r="T38" s="3"/>
      <c r="U38" s="3"/>
      <c r="V38" s="3"/>
      <c r="W38" s="3">
        <v>100</v>
      </c>
      <c r="X38" s="3"/>
      <c r="Y38" s="3">
        <v>120</v>
      </c>
      <c r="Z38" s="3">
        <v>100</v>
      </c>
      <c r="AA38" s="4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>
      <c r="A39" s="5"/>
      <c r="B39" s="4"/>
      <c r="C39" s="4"/>
      <c r="D39" s="4" t="s">
        <v>246</v>
      </c>
      <c r="E39" s="4" t="s">
        <v>247</v>
      </c>
      <c r="F39" s="47" t="s">
        <v>248</v>
      </c>
      <c r="G39" s="47" t="s">
        <v>248</v>
      </c>
      <c r="H39" s="6">
        <v>60</v>
      </c>
      <c r="I39" s="28">
        <v>100</v>
      </c>
      <c r="J39" s="3"/>
      <c r="K39" s="3"/>
      <c r="L39" s="3">
        <v>120</v>
      </c>
      <c r="M39" s="3"/>
      <c r="N39" s="3">
        <v>120</v>
      </c>
      <c r="O39" s="3"/>
      <c r="P39" s="3">
        <v>80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>
      <c r="A40" s="5"/>
      <c r="B40" s="4"/>
      <c r="C40" s="4"/>
      <c r="D40" s="4" t="s">
        <v>249</v>
      </c>
      <c r="E40" s="4" t="s">
        <v>250</v>
      </c>
      <c r="F40" s="48" t="s">
        <v>251</v>
      </c>
      <c r="G40" s="48" t="s">
        <v>251</v>
      </c>
      <c r="H40" s="6">
        <v>60</v>
      </c>
      <c r="I40" s="28">
        <v>120</v>
      </c>
      <c r="J40" s="3"/>
      <c r="K40" s="3"/>
      <c r="L40" s="3">
        <v>120</v>
      </c>
      <c r="M40" s="3"/>
      <c r="N40" s="3"/>
      <c r="O40" s="3"/>
      <c r="P40" s="3">
        <v>100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>
      <c r="A41" s="7"/>
      <c r="B41" s="6">
        <v>23</v>
      </c>
      <c r="C41" s="6" t="s">
        <v>252</v>
      </c>
      <c r="D41" s="6"/>
      <c r="E41" s="6"/>
      <c r="F41" s="12" t="s">
        <v>253</v>
      </c>
      <c r="G41" s="12" t="s">
        <v>253</v>
      </c>
      <c r="H41" s="12">
        <v>60</v>
      </c>
      <c r="I41" s="16"/>
      <c r="J41" s="6"/>
      <c r="K41" s="6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</row>
    <row r="42" spans="1:37">
      <c r="A42" s="5"/>
      <c r="B42" s="4"/>
      <c r="C42" s="4"/>
      <c r="D42" s="4" t="s">
        <v>254</v>
      </c>
      <c r="E42" s="4" t="s">
        <v>255</v>
      </c>
      <c r="F42" s="4"/>
      <c r="G42" s="4" t="s">
        <v>256</v>
      </c>
      <c r="H42" s="6">
        <v>60</v>
      </c>
      <c r="I42" s="28">
        <v>120</v>
      </c>
      <c r="J42" s="3"/>
      <c r="K42" s="3"/>
      <c r="L42" s="3">
        <v>120</v>
      </c>
      <c r="M42" s="3"/>
      <c r="N42" s="3"/>
      <c r="O42" s="3"/>
      <c r="P42" s="3">
        <v>100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16">
      <c r="A43" s="5"/>
      <c r="B43" s="4"/>
      <c r="C43" s="4"/>
      <c r="D43" s="4" t="s">
        <v>257</v>
      </c>
      <c r="E43" s="4" t="s">
        <v>258</v>
      </c>
      <c r="F43" s="37" t="s">
        <v>259</v>
      </c>
      <c r="G43" s="37" t="s">
        <v>259</v>
      </c>
      <c r="H43" s="6">
        <v>60</v>
      </c>
      <c r="I43" s="28">
        <v>100</v>
      </c>
      <c r="J43" s="3"/>
      <c r="K43" s="3"/>
      <c r="L43" s="3">
        <v>120</v>
      </c>
      <c r="M43" s="3"/>
      <c r="N43" s="3">
        <v>100</v>
      </c>
      <c r="O43" s="3"/>
      <c r="P43" s="3">
        <v>100</v>
      </c>
      <c r="Q43" s="3"/>
      <c r="R43" s="3"/>
      <c r="S43" s="3"/>
      <c r="T43" s="3"/>
      <c r="U43" s="3"/>
      <c r="V43" s="3"/>
      <c r="W43" s="43">
        <v>100</v>
      </c>
      <c r="X43" s="3"/>
      <c r="Y43" s="3">
        <v>120</v>
      </c>
      <c r="Z43" s="43">
        <v>100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>
      <c r="A44" s="5"/>
      <c r="B44" s="4"/>
      <c r="C44" s="4"/>
      <c r="D44" s="4" t="s">
        <v>260</v>
      </c>
      <c r="E44" s="4" t="s">
        <v>261</v>
      </c>
      <c r="F44" s="4"/>
      <c r="G44" s="4" t="s">
        <v>262</v>
      </c>
      <c r="H44" s="6">
        <v>60</v>
      </c>
      <c r="I44" s="28">
        <v>120</v>
      </c>
      <c r="J44" s="3"/>
      <c r="K44" s="3"/>
      <c r="L44" s="3">
        <v>120</v>
      </c>
      <c r="M44" s="3"/>
      <c r="N44" s="3">
        <v>100</v>
      </c>
      <c r="O44" s="3"/>
      <c r="P44" s="3"/>
      <c r="Q44" s="3"/>
      <c r="R44" s="3"/>
      <c r="S44" s="3"/>
      <c r="T44" s="3"/>
      <c r="U44" s="3"/>
      <c r="V44" s="3"/>
      <c r="W44" s="3">
        <v>120</v>
      </c>
      <c r="X44" s="3"/>
      <c r="Y44" s="3">
        <v>120</v>
      </c>
      <c r="Z44" s="3">
        <v>120</v>
      </c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>
      <c r="A45" s="5"/>
      <c r="B45" s="4"/>
      <c r="C45" s="4"/>
      <c r="D45" s="4" t="s">
        <v>263</v>
      </c>
      <c r="E45" s="4" t="s">
        <v>264</v>
      </c>
      <c r="F45" s="4"/>
      <c r="G45" s="4" t="s">
        <v>265</v>
      </c>
      <c r="H45" s="6">
        <v>60</v>
      </c>
      <c r="I45" s="28">
        <v>60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>
        <v>60</v>
      </c>
      <c r="AB45" s="3">
        <v>60</v>
      </c>
      <c r="AC45" s="3"/>
      <c r="AD45" s="3">
        <v>80</v>
      </c>
      <c r="AE45" s="3"/>
      <c r="AF45" s="3"/>
      <c r="AG45" s="3"/>
      <c r="AH45" s="3">
        <v>50</v>
      </c>
      <c r="AI45" s="3"/>
      <c r="AJ45" s="3">
        <v>50</v>
      </c>
      <c r="AK45" s="3"/>
    </row>
    <row r="46" spans="1:37">
      <c r="A46" s="7"/>
      <c r="B46" s="6">
        <v>24</v>
      </c>
      <c r="C46" s="6" t="s">
        <v>266</v>
      </c>
      <c r="D46" s="6"/>
      <c r="E46" s="6"/>
      <c r="F46" s="6"/>
      <c r="G46" s="6"/>
      <c r="H46" s="6"/>
      <c r="I46" s="1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>
      <c r="A47" s="5"/>
      <c r="B47" s="4"/>
      <c r="C47" s="4"/>
      <c r="D47" s="4" t="s">
        <v>267</v>
      </c>
      <c r="E47" s="4" t="s">
        <v>268</v>
      </c>
      <c r="F47" s="4"/>
      <c r="G47" s="4" t="s">
        <v>269</v>
      </c>
      <c r="H47" s="4"/>
      <c r="I47" s="28">
        <v>80</v>
      </c>
      <c r="J47" s="3">
        <v>80</v>
      </c>
      <c r="K47" s="3"/>
      <c r="L47" s="3">
        <v>80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>
      <c r="A48" s="5"/>
      <c r="B48" s="4"/>
      <c r="C48" s="4"/>
      <c r="D48" s="4" t="s">
        <v>270</v>
      </c>
      <c r="E48" s="4" t="s">
        <v>271</v>
      </c>
      <c r="F48" s="4"/>
      <c r="G48" s="4" t="s">
        <v>272</v>
      </c>
      <c r="H48" s="4"/>
      <c r="I48" s="28">
        <v>60</v>
      </c>
      <c r="J48" s="3">
        <v>80</v>
      </c>
      <c r="K48" s="3"/>
      <c r="L48" s="3">
        <v>60</v>
      </c>
      <c r="M48" s="3"/>
      <c r="N48" s="3"/>
      <c r="O48" s="3"/>
      <c r="P48" s="3"/>
      <c r="Q48" s="3"/>
      <c r="R48" s="3"/>
      <c r="S48" s="3">
        <v>50</v>
      </c>
      <c r="T48" s="3"/>
      <c r="U48" s="3"/>
      <c r="V48" s="3"/>
      <c r="W48" s="3">
        <v>50</v>
      </c>
      <c r="X48" s="3"/>
      <c r="Y48" s="3"/>
      <c r="Z48" s="3">
        <v>50</v>
      </c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>
      <c r="A49" s="5"/>
      <c r="B49" s="4"/>
      <c r="C49" s="4"/>
      <c r="D49" s="4" t="s">
        <v>273</v>
      </c>
      <c r="E49" s="4" t="s">
        <v>274</v>
      </c>
      <c r="F49" s="4"/>
      <c r="G49" s="4" t="s">
        <v>275</v>
      </c>
      <c r="H49" s="4"/>
      <c r="I49" s="28">
        <v>100</v>
      </c>
      <c r="J49" s="3">
        <v>100</v>
      </c>
      <c r="K49" s="3"/>
      <c r="L49" s="3">
        <v>100</v>
      </c>
      <c r="M49" s="3"/>
      <c r="N49" s="3"/>
      <c r="O49" s="3"/>
      <c r="P49" s="3"/>
      <c r="Q49" s="3"/>
      <c r="R49" s="3"/>
      <c r="S49" s="3">
        <v>100</v>
      </c>
      <c r="T49" s="3"/>
      <c r="U49" s="3"/>
      <c r="V49" s="3"/>
      <c r="W49" s="3">
        <v>100</v>
      </c>
      <c r="X49" s="3"/>
      <c r="Y49" s="3"/>
      <c r="Z49" s="3">
        <v>100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>
      <c r="A50" s="5"/>
      <c r="B50" s="4"/>
      <c r="C50" s="4"/>
      <c r="D50" s="4" t="s">
        <v>263</v>
      </c>
      <c r="E50" s="4" t="s">
        <v>276</v>
      </c>
      <c r="F50" s="4"/>
      <c r="G50" s="4" t="s">
        <v>277</v>
      </c>
      <c r="H50" s="4"/>
      <c r="I50" s="28">
        <v>40</v>
      </c>
      <c r="J50" s="3">
        <v>50</v>
      </c>
      <c r="K50" s="3"/>
      <c r="L50" s="3">
        <v>40</v>
      </c>
      <c r="M50" s="3"/>
      <c r="N50" s="3"/>
      <c r="O50" s="3"/>
      <c r="P50" s="3"/>
      <c r="Q50" s="3"/>
      <c r="R50" s="3"/>
      <c r="S50" s="3">
        <v>50</v>
      </c>
      <c r="T50" s="3"/>
      <c r="U50" s="3"/>
      <c r="V50" s="3"/>
      <c r="W50" s="3">
        <v>40</v>
      </c>
      <c r="X50" s="3"/>
      <c r="Y50" s="3"/>
      <c r="Z50" s="3">
        <v>40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>
      <c r="A51" s="5"/>
      <c r="B51" s="4"/>
      <c r="C51" s="4"/>
      <c r="D51" s="4" t="s">
        <v>278</v>
      </c>
      <c r="E51" s="4" t="s">
        <v>279</v>
      </c>
      <c r="F51" s="4"/>
      <c r="G51" s="4" t="s">
        <v>280</v>
      </c>
      <c r="H51" s="4"/>
      <c r="I51" s="28">
        <v>80</v>
      </c>
      <c r="J51" s="3">
        <v>80</v>
      </c>
      <c r="K51" s="3"/>
      <c r="L51" s="3">
        <v>80</v>
      </c>
      <c r="M51" s="3"/>
      <c r="N51" s="3"/>
      <c r="O51" s="3"/>
      <c r="P51" s="3"/>
      <c r="Q51" s="3"/>
      <c r="R51" s="3"/>
      <c r="S51" s="3">
        <v>80</v>
      </c>
      <c r="T51" s="3"/>
      <c r="U51" s="3"/>
      <c r="V51" s="3"/>
      <c r="W51" s="3">
        <v>80</v>
      </c>
      <c r="X51" s="3"/>
      <c r="Y51" s="3"/>
      <c r="Z51" s="3">
        <v>80</v>
      </c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>
      <c r="A52" s="5"/>
      <c r="B52" s="4"/>
      <c r="C52" s="4"/>
      <c r="D52" s="4" t="s">
        <v>281</v>
      </c>
      <c r="E52" s="4" t="s">
        <v>282</v>
      </c>
      <c r="F52" s="4"/>
      <c r="G52" s="4" t="s">
        <v>283</v>
      </c>
      <c r="H52" s="4"/>
      <c r="I52" s="28">
        <v>50</v>
      </c>
      <c r="J52" s="3"/>
      <c r="K52" s="3"/>
      <c r="L52" s="3"/>
      <c r="M52" s="3"/>
      <c r="N52" s="3"/>
      <c r="O52" s="3"/>
      <c r="P52" s="3"/>
      <c r="Q52" s="3"/>
      <c r="R52" s="3"/>
      <c r="S52" s="3">
        <v>50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>
      <c r="A53" s="7"/>
      <c r="B53" s="6">
        <v>25</v>
      </c>
      <c r="C53" s="6" t="s">
        <v>284</v>
      </c>
      <c r="D53" s="6"/>
      <c r="E53" s="6"/>
      <c r="F53" s="6"/>
      <c r="G53" s="6"/>
      <c r="H53" s="12">
        <v>60</v>
      </c>
      <c r="I53" s="16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12"/>
    </row>
    <row r="54" spans="1:37" ht="16">
      <c r="A54" s="5"/>
      <c r="B54" s="4"/>
      <c r="C54" s="4"/>
      <c r="D54" s="4" t="s">
        <v>285</v>
      </c>
      <c r="E54" s="4" t="s">
        <v>286</v>
      </c>
      <c r="F54" s="37" t="s">
        <v>287</v>
      </c>
      <c r="G54" s="37" t="s">
        <v>287</v>
      </c>
      <c r="H54" s="37"/>
      <c r="I54" s="28">
        <v>120</v>
      </c>
      <c r="J54" s="3">
        <v>120</v>
      </c>
      <c r="K54" s="3"/>
      <c r="L54" s="3">
        <v>120</v>
      </c>
      <c r="M54" s="3">
        <v>80</v>
      </c>
      <c r="N54" s="3">
        <v>120</v>
      </c>
      <c r="O54" s="3"/>
      <c r="P54" s="3">
        <v>120</v>
      </c>
      <c r="Q54" s="3"/>
      <c r="R54" s="3"/>
      <c r="S54" s="3">
        <v>120</v>
      </c>
      <c r="T54" s="3"/>
      <c r="U54" s="3"/>
      <c r="V54" s="3"/>
      <c r="W54" s="43">
        <v>120</v>
      </c>
      <c r="X54" s="3"/>
      <c r="Y54" s="3"/>
      <c r="Z54" s="43">
        <v>120</v>
      </c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16">
      <c r="A55" s="5"/>
      <c r="B55" s="4"/>
      <c r="C55" s="4"/>
      <c r="D55" s="4" t="s">
        <v>288</v>
      </c>
      <c r="E55" s="4" t="s">
        <v>289</v>
      </c>
      <c r="F55" s="37" t="s">
        <v>290</v>
      </c>
      <c r="G55" s="37" t="s">
        <v>290</v>
      </c>
      <c r="H55" s="37"/>
      <c r="I55" s="28">
        <v>60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>
        <v>60</v>
      </c>
      <c r="AB55" s="3">
        <v>60</v>
      </c>
      <c r="AC55" s="3"/>
      <c r="AD55" s="3">
        <v>80</v>
      </c>
      <c r="AE55" s="3"/>
      <c r="AF55" s="3"/>
      <c r="AG55" s="3"/>
      <c r="AH55" s="3">
        <v>50</v>
      </c>
      <c r="AI55" s="3"/>
      <c r="AJ55" s="3">
        <v>50</v>
      </c>
      <c r="AK55" s="3"/>
    </row>
    <row r="56" spans="1:37">
      <c r="A56" s="7"/>
      <c r="B56" s="6">
        <v>26</v>
      </c>
      <c r="C56" s="6" t="s">
        <v>291</v>
      </c>
      <c r="D56" s="6"/>
      <c r="E56" s="6"/>
      <c r="F56" s="6"/>
      <c r="G56" s="6"/>
      <c r="H56" s="6"/>
      <c r="I56" s="16"/>
      <c r="J56" s="12"/>
      <c r="K56" s="12"/>
      <c r="L56" s="27"/>
      <c r="M56" s="12"/>
      <c r="N56" s="12"/>
      <c r="O56" s="12"/>
      <c r="P56" s="12"/>
      <c r="Q56" s="12"/>
      <c r="R56" s="12"/>
      <c r="S56" s="27"/>
      <c r="T56" s="12"/>
      <c r="U56" s="12"/>
      <c r="V56" s="12"/>
      <c r="W56" s="27"/>
      <c r="X56" s="12"/>
      <c r="Y56" s="12"/>
      <c r="Z56" s="27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>
      <c r="A57" s="5"/>
      <c r="B57" s="4"/>
      <c r="C57" s="4"/>
      <c r="D57" s="4" t="s">
        <v>292</v>
      </c>
      <c r="E57" s="4" t="s">
        <v>293</v>
      </c>
      <c r="F57" s="4"/>
      <c r="G57" s="4" t="s">
        <v>294</v>
      </c>
      <c r="H57" s="4"/>
      <c r="I57" s="28">
        <v>60</v>
      </c>
      <c r="J57" s="3"/>
      <c r="K57" s="3"/>
      <c r="L57" s="3">
        <v>80</v>
      </c>
      <c r="M57" s="3"/>
      <c r="N57" s="3"/>
      <c r="O57" s="3"/>
      <c r="P57" s="3"/>
      <c r="Q57" s="3"/>
      <c r="R57" s="3"/>
      <c r="S57" s="3">
        <v>80</v>
      </c>
      <c r="T57" s="3"/>
      <c r="U57" s="3"/>
      <c r="V57" s="3"/>
      <c r="W57" s="3">
        <v>60</v>
      </c>
      <c r="X57" s="3"/>
      <c r="Y57" s="3"/>
      <c r="Z57" s="3">
        <v>60</v>
      </c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>
      <c r="A58" s="5"/>
      <c r="B58" s="4"/>
      <c r="C58" s="4"/>
      <c r="D58" s="4" t="s">
        <v>295</v>
      </c>
      <c r="E58" s="4" t="s">
        <v>296</v>
      </c>
      <c r="F58" s="4"/>
      <c r="G58" s="4" t="s">
        <v>297</v>
      </c>
      <c r="H58" s="4"/>
      <c r="I58" s="28">
        <v>60</v>
      </c>
      <c r="J58" s="3"/>
      <c r="K58" s="3"/>
      <c r="L58" s="3">
        <v>80</v>
      </c>
      <c r="M58" s="3"/>
      <c r="N58" s="3"/>
      <c r="O58" s="3"/>
      <c r="P58" s="3"/>
      <c r="Q58" s="3"/>
      <c r="R58" s="3"/>
      <c r="S58" s="3">
        <v>80</v>
      </c>
      <c r="T58" s="3"/>
      <c r="U58" s="3"/>
      <c r="V58" s="3"/>
      <c r="W58" s="3">
        <v>60</v>
      </c>
      <c r="X58" s="3"/>
      <c r="Y58" s="3"/>
      <c r="Z58" s="3">
        <v>60</v>
      </c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>
      <c r="A59" s="5"/>
      <c r="B59" s="4"/>
      <c r="C59" s="4"/>
      <c r="D59" s="4" t="s">
        <v>298</v>
      </c>
      <c r="E59" s="4" t="s">
        <v>299</v>
      </c>
      <c r="F59" s="4"/>
      <c r="G59" s="4" t="s">
        <v>300</v>
      </c>
      <c r="H59" s="4"/>
      <c r="I59" s="28">
        <v>60</v>
      </c>
      <c r="J59" s="3"/>
      <c r="K59" s="3"/>
      <c r="L59" s="3">
        <v>80</v>
      </c>
      <c r="M59" s="3"/>
      <c r="N59" s="3"/>
      <c r="O59" s="3"/>
      <c r="P59" s="3"/>
      <c r="Q59" s="3"/>
      <c r="R59" s="3"/>
      <c r="S59" s="3">
        <v>80</v>
      </c>
      <c r="T59" s="3"/>
      <c r="U59" s="3"/>
      <c r="V59" s="3"/>
      <c r="W59" s="3">
        <v>60</v>
      </c>
      <c r="X59" s="3"/>
      <c r="Y59" s="3"/>
      <c r="Z59" s="3">
        <v>60</v>
      </c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>
      <c r="A60" s="5"/>
      <c r="B60" s="4"/>
      <c r="C60" s="4"/>
      <c r="D60" s="4" t="s">
        <v>301</v>
      </c>
      <c r="E60" s="4" t="s">
        <v>302</v>
      </c>
      <c r="F60" s="4"/>
      <c r="G60" s="4" t="s">
        <v>297</v>
      </c>
      <c r="H60" s="4"/>
      <c r="I60" s="28">
        <v>60</v>
      </c>
      <c r="J60" s="3"/>
      <c r="K60" s="3"/>
      <c r="L60" s="3">
        <v>80</v>
      </c>
      <c r="M60" s="3"/>
      <c r="N60" s="3"/>
      <c r="O60" s="3"/>
      <c r="P60" s="3"/>
      <c r="Q60" s="3"/>
      <c r="R60" s="3"/>
      <c r="S60" s="3">
        <v>80</v>
      </c>
      <c r="T60" s="3"/>
      <c r="U60" s="3"/>
      <c r="V60" s="3"/>
      <c r="W60" s="3">
        <v>60</v>
      </c>
      <c r="X60" s="3"/>
      <c r="Y60" s="3"/>
      <c r="Z60" s="3">
        <v>60</v>
      </c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>
      <c r="A61" s="7"/>
      <c r="B61" s="6">
        <v>27</v>
      </c>
      <c r="C61" s="6" t="s">
        <v>303</v>
      </c>
      <c r="D61" s="6"/>
      <c r="E61" s="6"/>
      <c r="F61" s="12" t="s">
        <v>304</v>
      </c>
      <c r="G61" s="12"/>
      <c r="H61" s="12"/>
      <c r="I61" s="16"/>
      <c r="J61" s="12"/>
      <c r="K61" s="12"/>
      <c r="L61" s="27"/>
      <c r="M61" s="12"/>
      <c r="N61" s="12"/>
      <c r="O61" s="12"/>
      <c r="P61" s="12"/>
      <c r="Q61" s="12"/>
      <c r="R61" s="12"/>
      <c r="S61" s="27"/>
      <c r="T61" s="12"/>
      <c r="U61" s="12"/>
      <c r="V61" s="12"/>
      <c r="W61" s="27"/>
      <c r="X61" s="12"/>
      <c r="Y61" s="12"/>
      <c r="Z61" s="27"/>
      <c r="AA61" s="27"/>
      <c r="AB61" s="27"/>
      <c r="AC61" s="12"/>
      <c r="AD61" s="27"/>
      <c r="AE61" s="12"/>
      <c r="AF61" s="12"/>
      <c r="AG61" s="12"/>
      <c r="AH61" s="27"/>
      <c r="AI61" s="12"/>
      <c r="AJ61" s="27"/>
      <c r="AK61" s="12"/>
    </row>
    <row r="62" spans="1:37">
      <c r="A62" s="5"/>
      <c r="B62" s="4"/>
      <c r="C62" s="4"/>
      <c r="D62" s="4" t="s">
        <v>305</v>
      </c>
      <c r="E62" s="4" t="s">
        <v>306</v>
      </c>
      <c r="F62" s="41" t="s">
        <v>304</v>
      </c>
      <c r="G62" s="41" t="s">
        <v>304</v>
      </c>
      <c r="H62" s="41"/>
      <c r="I62" s="28">
        <v>120</v>
      </c>
      <c r="J62" s="3"/>
      <c r="K62" s="3"/>
      <c r="L62" s="3">
        <v>120</v>
      </c>
      <c r="M62" s="3"/>
      <c r="N62" s="3"/>
      <c r="O62" s="3"/>
      <c r="P62" s="3"/>
      <c r="Q62" s="3"/>
      <c r="R62" s="3"/>
      <c r="S62" s="3">
        <v>120</v>
      </c>
      <c r="T62" s="3"/>
      <c r="U62" s="3"/>
      <c r="V62" s="3"/>
      <c r="W62" s="3">
        <v>120</v>
      </c>
      <c r="X62" s="3"/>
      <c r="Y62" s="3"/>
      <c r="Z62" s="3">
        <v>120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>
      <c r="A63" s="5"/>
      <c r="B63" s="4"/>
      <c r="C63" s="4"/>
      <c r="D63" s="4" t="s">
        <v>307</v>
      </c>
      <c r="E63" s="4" t="s">
        <v>308</v>
      </c>
      <c r="F63" s="41" t="s">
        <v>309</v>
      </c>
      <c r="G63" s="41" t="s">
        <v>309</v>
      </c>
      <c r="H63" s="41"/>
      <c r="I63" s="28">
        <v>50</v>
      </c>
      <c r="J63" s="3"/>
      <c r="K63" s="3"/>
      <c r="L63" s="3"/>
      <c r="M63" s="3"/>
      <c r="N63" s="3"/>
      <c r="O63" s="3"/>
      <c r="P63" s="3"/>
      <c r="Q63" s="3"/>
      <c r="R63" s="3"/>
      <c r="S63" s="3">
        <v>50</v>
      </c>
      <c r="T63" s="3"/>
      <c r="U63" s="3"/>
      <c r="V63" s="3"/>
      <c r="W63" s="3">
        <v>40</v>
      </c>
      <c r="X63" s="3"/>
      <c r="Y63" s="3"/>
      <c r="Z63" s="3">
        <v>40</v>
      </c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>
      <c r="A64" s="5"/>
      <c r="B64" s="4"/>
      <c r="C64" s="4"/>
      <c r="D64" s="4" t="s">
        <v>310</v>
      </c>
      <c r="E64" s="4" t="s">
        <v>311</v>
      </c>
      <c r="F64" s="41" t="s">
        <v>312</v>
      </c>
      <c r="G64" s="41" t="s">
        <v>312</v>
      </c>
      <c r="H64" s="41"/>
      <c r="I64" s="28">
        <v>40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43">
        <v>40</v>
      </c>
      <c r="AB64" s="3">
        <v>40</v>
      </c>
      <c r="AC64" s="3"/>
      <c r="AD64" s="3">
        <v>50</v>
      </c>
      <c r="AE64" s="3"/>
      <c r="AF64" s="3"/>
      <c r="AG64" s="3"/>
      <c r="AH64" s="3">
        <v>40</v>
      </c>
      <c r="AI64" s="3"/>
      <c r="AJ64" s="3">
        <v>40</v>
      </c>
      <c r="AK64" s="3"/>
    </row>
    <row r="65" spans="1:37">
      <c r="A65" s="7"/>
      <c r="B65" s="6">
        <v>28</v>
      </c>
      <c r="C65" s="6" t="s">
        <v>313</v>
      </c>
      <c r="D65" s="6"/>
      <c r="E65" s="6"/>
      <c r="F65" s="6"/>
      <c r="G65" s="6"/>
      <c r="H65" s="6"/>
      <c r="I65" s="16"/>
      <c r="J65" s="27"/>
      <c r="K65" s="12"/>
      <c r="L65" s="27"/>
      <c r="M65" s="27"/>
      <c r="N65" s="12"/>
      <c r="O65" s="12"/>
      <c r="P65" s="27"/>
      <c r="Q65" s="12"/>
      <c r="R65" s="12"/>
      <c r="S65" s="27"/>
      <c r="T65" s="12"/>
      <c r="U65" s="12"/>
      <c r="V65" s="12"/>
      <c r="W65" s="27"/>
      <c r="X65" s="12"/>
      <c r="Y65" s="12"/>
      <c r="Z65" s="27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>
      <c r="A66" s="5"/>
      <c r="B66" s="4"/>
      <c r="C66" s="4"/>
      <c r="D66" s="4" t="s">
        <v>314</v>
      </c>
      <c r="E66" s="4" t="s">
        <v>313</v>
      </c>
      <c r="F66" s="4"/>
      <c r="G66" s="4" t="s">
        <v>315</v>
      </c>
      <c r="H66" s="4"/>
      <c r="I66" s="28">
        <v>100</v>
      </c>
      <c r="J66" s="3">
        <v>120</v>
      </c>
      <c r="K66" s="3"/>
      <c r="L66" s="3">
        <v>120</v>
      </c>
      <c r="M66" s="3">
        <v>80</v>
      </c>
      <c r="N66" s="3"/>
      <c r="O66" s="3"/>
      <c r="P66" s="3">
        <v>120</v>
      </c>
      <c r="Q66" s="3"/>
      <c r="R66" s="3"/>
      <c r="S66" s="3">
        <v>80</v>
      </c>
      <c r="T66" s="3"/>
      <c r="U66" s="3"/>
      <c r="V66" s="3"/>
      <c r="W66" s="3">
        <v>80</v>
      </c>
      <c r="X66" s="3"/>
      <c r="Y66" s="3"/>
      <c r="Z66" s="3">
        <v>80</v>
      </c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>
      <c r="A67" s="29">
        <v>3</v>
      </c>
      <c r="B67" s="30" t="s">
        <v>316</v>
      </c>
      <c r="C67" s="30"/>
      <c r="D67" s="30"/>
      <c r="E67" s="30"/>
      <c r="F67" s="30"/>
      <c r="G67" s="30"/>
      <c r="H67" s="30"/>
      <c r="I67" s="28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</row>
    <row r="68" spans="1:37">
      <c r="A68" s="7"/>
      <c r="B68" s="6">
        <v>30</v>
      </c>
      <c r="C68" s="6" t="s">
        <v>317</v>
      </c>
      <c r="D68" s="6"/>
      <c r="E68" s="6"/>
      <c r="F68" s="6"/>
      <c r="G68" s="6"/>
      <c r="H68" s="6"/>
      <c r="I68" s="16"/>
      <c r="J68" s="27"/>
      <c r="K68" s="12"/>
      <c r="L68" s="27"/>
      <c r="M68" s="27"/>
      <c r="N68" s="12"/>
      <c r="O68" s="12"/>
      <c r="P68" s="27"/>
      <c r="Q68" s="12"/>
      <c r="R68" s="12"/>
      <c r="S68" s="27"/>
      <c r="T68" s="12"/>
      <c r="U68" s="12"/>
      <c r="V68" s="12"/>
      <c r="W68" s="27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>
      <c r="A69" s="5"/>
      <c r="B69" s="4"/>
      <c r="C69" s="4"/>
      <c r="D69" s="4" t="s">
        <v>318</v>
      </c>
      <c r="E69" s="4" t="s">
        <v>319</v>
      </c>
      <c r="F69" s="4"/>
      <c r="G69" s="4" t="s">
        <v>320</v>
      </c>
      <c r="H69" s="4"/>
      <c r="I69" s="28">
        <v>50</v>
      </c>
      <c r="J69" s="3">
        <v>50</v>
      </c>
      <c r="K69" s="3"/>
      <c r="L69" s="3">
        <v>50</v>
      </c>
      <c r="M69" s="3">
        <v>50</v>
      </c>
      <c r="N69" s="3"/>
      <c r="O69" s="3"/>
      <c r="P69" s="3">
        <v>50</v>
      </c>
      <c r="Q69" s="3"/>
      <c r="R69" s="3"/>
      <c r="S69" s="3">
        <v>50</v>
      </c>
      <c r="T69" s="3"/>
      <c r="U69" s="3"/>
      <c r="V69" s="3"/>
      <c r="W69" s="3">
        <v>50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>
      <c r="A70" s="5"/>
      <c r="B70" s="4"/>
      <c r="C70" s="4"/>
      <c r="D70" s="4" t="s">
        <v>321</v>
      </c>
      <c r="E70" s="4" t="s">
        <v>322</v>
      </c>
      <c r="F70" s="4"/>
      <c r="G70" s="4" t="s">
        <v>323</v>
      </c>
      <c r="H70" s="4"/>
      <c r="I70" s="28">
        <v>50</v>
      </c>
      <c r="J70" s="3">
        <v>80</v>
      </c>
      <c r="K70" s="3"/>
      <c r="L70" s="3">
        <v>60</v>
      </c>
      <c r="M70" s="3"/>
      <c r="N70" s="3"/>
      <c r="O70" s="3"/>
      <c r="P70" s="3"/>
      <c r="Q70" s="3"/>
      <c r="R70" s="3"/>
      <c r="S70" s="3">
        <v>60</v>
      </c>
      <c r="T70" s="3"/>
      <c r="U70" s="3"/>
      <c r="V70" s="3"/>
      <c r="W70" s="3">
        <v>25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>
      <c r="A71" s="7"/>
      <c r="B71" s="6">
        <v>31</v>
      </c>
      <c r="C71" s="6" t="s">
        <v>324</v>
      </c>
      <c r="D71" s="6"/>
      <c r="E71" s="6"/>
      <c r="F71" s="6"/>
      <c r="G71" s="6"/>
      <c r="H71" s="6"/>
      <c r="I71" s="16"/>
      <c r="J71" s="27"/>
      <c r="K71" s="6"/>
      <c r="L71" s="27"/>
      <c r="M71" s="6"/>
      <c r="N71" s="6"/>
      <c r="O71" s="6"/>
      <c r="P71" s="27"/>
      <c r="Q71" s="27"/>
      <c r="R71" s="6"/>
      <c r="S71" s="27"/>
      <c r="T71" s="27"/>
      <c r="U71" s="27"/>
      <c r="V71" s="27"/>
      <c r="W71" s="27"/>
      <c r="X71" s="6"/>
      <c r="Y71" s="27"/>
      <c r="Z71" s="6"/>
      <c r="AA71" s="6"/>
      <c r="AB71" s="6"/>
      <c r="AC71" s="6"/>
      <c r="AD71" s="6"/>
      <c r="AE71" s="6"/>
      <c r="AF71" s="6"/>
      <c r="AG71" s="6"/>
      <c r="AH71" s="27"/>
      <c r="AI71" s="27"/>
      <c r="AJ71" s="6"/>
      <c r="AK71" s="6"/>
    </row>
    <row r="72" spans="1:37">
      <c r="A72" s="5"/>
      <c r="B72" s="4"/>
      <c r="C72" s="4"/>
      <c r="D72" s="4" t="s">
        <v>325</v>
      </c>
      <c r="E72" s="4" t="s">
        <v>326</v>
      </c>
      <c r="F72" s="42" t="s">
        <v>327</v>
      </c>
      <c r="G72" s="42" t="s">
        <v>327</v>
      </c>
      <c r="H72" s="42"/>
      <c r="I72" s="28">
        <v>50</v>
      </c>
      <c r="J72" s="3"/>
      <c r="K72" s="3"/>
      <c r="L72" s="3"/>
      <c r="M72" s="3"/>
      <c r="N72" s="3"/>
      <c r="O72" s="3"/>
      <c r="P72" s="3"/>
      <c r="Q72" s="3"/>
      <c r="R72" s="3"/>
      <c r="S72" s="3">
        <v>50</v>
      </c>
      <c r="T72" s="3">
        <v>60</v>
      </c>
      <c r="U72" s="3"/>
      <c r="V72" s="3"/>
      <c r="W72" s="3">
        <v>40</v>
      </c>
      <c r="X72" s="3"/>
      <c r="Y72" s="3">
        <v>50</v>
      </c>
      <c r="Z72" s="3"/>
      <c r="AA72" s="3"/>
      <c r="AB72" s="3"/>
      <c r="AC72" s="3"/>
      <c r="AD72" s="3"/>
      <c r="AE72" s="3"/>
      <c r="AF72" s="3"/>
      <c r="AG72" s="3"/>
      <c r="AH72" s="3">
        <v>30</v>
      </c>
      <c r="AI72" s="3">
        <v>40</v>
      </c>
      <c r="AJ72" s="3"/>
      <c r="AK72" s="3"/>
    </row>
    <row r="73" spans="1:37">
      <c r="A73" s="5"/>
      <c r="B73" s="4"/>
      <c r="C73" s="4"/>
      <c r="D73" s="4" t="s">
        <v>328</v>
      </c>
      <c r="E73" s="4" t="s">
        <v>329</v>
      </c>
      <c r="F73" s="42" t="s">
        <v>330</v>
      </c>
      <c r="G73" s="42" t="s">
        <v>330</v>
      </c>
      <c r="H73" s="42"/>
      <c r="I73" s="28">
        <v>50</v>
      </c>
      <c r="J73" s="3"/>
      <c r="K73" s="3"/>
      <c r="L73" s="3"/>
      <c r="M73" s="3"/>
      <c r="N73" s="3"/>
      <c r="O73" s="3"/>
      <c r="P73" s="3"/>
      <c r="Q73" s="3"/>
      <c r="R73" s="3"/>
      <c r="S73" s="3">
        <v>60</v>
      </c>
      <c r="T73" s="3">
        <v>60</v>
      </c>
      <c r="U73" s="3"/>
      <c r="V73" s="3"/>
      <c r="W73" s="3">
        <v>40</v>
      </c>
      <c r="X73" s="3"/>
      <c r="Y73" s="3">
        <v>60</v>
      </c>
      <c r="Z73" s="3"/>
      <c r="AA73" s="3"/>
      <c r="AB73" s="3"/>
      <c r="AC73" s="3"/>
      <c r="AD73" s="3"/>
      <c r="AE73" s="3"/>
      <c r="AF73" s="3"/>
      <c r="AG73" s="3"/>
      <c r="AH73" s="3">
        <v>30</v>
      </c>
      <c r="AI73" s="3">
        <v>40</v>
      </c>
      <c r="AJ73" s="3"/>
      <c r="AK73" s="3"/>
    </row>
    <row r="74" spans="1:37">
      <c r="A74" s="5"/>
      <c r="B74" s="4"/>
      <c r="C74" s="4"/>
      <c r="D74" s="4" t="s">
        <v>331</v>
      </c>
      <c r="E74" s="4" t="s">
        <v>332</v>
      </c>
      <c r="F74" s="42" t="s">
        <v>333</v>
      </c>
      <c r="G74" s="42" t="s">
        <v>333</v>
      </c>
      <c r="H74" s="42"/>
      <c r="I74" s="28">
        <v>50</v>
      </c>
      <c r="J74" s="3"/>
      <c r="K74" s="3"/>
      <c r="L74" s="3"/>
      <c r="M74" s="3"/>
      <c r="N74" s="3"/>
      <c r="O74" s="3"/>
      <c r="P74" s="3"/>
      <c r="Q74" s="3"/>
      <c r="R74" s="3"/>
      <c r="S74" s="3">
        <v>60</v>
      </c>
      <c r="T74" s="3">
        <v>60</v>
      </c>
      <c r="U74" s="3"/>
      <c r="V74" s="3"/>
      <c r="W74" s="3">
        <v>40</v>
      </c>
      <c r="X74" s="3"/>
      <c r="Y74" s="3">
        <v>60</v>
      </c>
      <c r="Z74" s="3"/>
      <c r="AA74" s="3"/>
      <c r="AB74" s="3"/>
      <c r="AC74" s="3"/>
      <c r="AD74" s="3"/>
      <c r="AE74" s="3"/>
      <c r="AF74" s="3"/>
      <c r="AG74" s="3"/>
      <c r="AH74" s="3">
        <v>30</v>
      </c>
      <c r="AI74" s="3">
        <v>40</v>
      </c>
      <c r="AJ74" s="3"/>
      <c r="AK74" s="3"/>
    </row>
    <row r="75" spans="1:37">
      <c r="A75" s="5"/>
      <c r="B75" s="4"/>
      <c r="C75" s="4"/>
      <c r="D75" s="4" t="s">
        <v>334</v>
      </c>
      <c r="E75" s="4" t="s">
        <v>335</v>
      </c>
      <c r="F75" t="s">
        <v>336</v>
      </c>
      <c r="G75" t="s">
        <v>336</v>
      </c>
      <c r="H75" s="4"/>
      <c r="I75" s="28">
        <v>50</v>
      </c>
      <c r="J75" s="3"/>
      <c r="K75" s="3"/>
      <c r="L75" s="3"/>
      <c r="M75" s="3"/>
      <c r="N75" s="3"/>
      <c r="O75" s="3"/>
      <c r="P75" s="3"/>
      <c r="Q75" s="3"/>
      <c r="R75" s="3"/>
      <c r="S75" s="3">
        <v>60</v>
      </c>
      <c r="T75" s="3">
        <v>60</v>
      </c>
      <c r="U75" s="3"/>
      <c r="V75" s="3"/>
      <c r="W75" s="3">
        <v>50</v>
      </c>
      <c r="X75" s="3"/>
      <c r="Y75" s="3">
        <v>60</v>
      </c>
      <c r="Z75" s="3"/>
      <c r="AA75" s="3"/>
      <c r="AB75" s="3"/>
      <c r="AC75" s="3"/>
      <c r="AD75" s="3"/>
      <c r="AE75" s="3"/>
      <c r="AF75" s="3"/>
      <c r="AG75" s="3"/>
      <c r="AH75" s="3">
        <v>50</v>
      </c>
      <c r="AI75" s="3">
        <v>50</v>
      </c>
      <c r="AJ75" s="3"/>
      <c r="AK75" s="3"/>
    </row>
    <row r="76" spans="1:37">
      <c r="A76" s="5"/>
      <c r="B76" s="4"/>
      <c r="C76" s="4"/>
      <c r="D76" s="4" t="s">
        <v>337</v>
      </c>
      <c r="E76" s="4" t="s">
        <v>338</v>
      </c>
      <c r="F76" t="s">
        <v>339</v>
      </c>
      <c r="G76" t="s">
        <v>339</v>
      </c>
      <c r="H76" s="4"/>
      <c r="I76" s="28">
        <v>30</v>
      </c>
      <c r="J76" s="3"/>
      <c r="K76" s="3"/>
      <c r="L76" s="3"/>
      <c r="M76" s="3"/>
      <c r="N76" s="3"/>
      <c r="O76" s="3"/>
      <c r="P76" s="3"/>
      <c r="Q76" s="3"/>
      <c r="R76" s="3"/>
      <c r="S76" s="3">
        <v>40</v>
      </c>
      <c r="T76" s="3">
        <v>40</v>
      </c>
      <c r="U76" s="3"/>
      <c r="V76" s="3"/>
      <c r="W76" s="3">
        <v>25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>
        <v>40</v>
      </c>
      <c r="AI76" s="3"/>
      <c r="AJ76" s="3"/>
      <c r="AK76" s="3"/>
    </row>
    <row r="77" spans="1:37">
      <c r="A77" s="5"/>
      <c r="B77" s="4"/>
      <c r="C77" s="4"/>
      <c r="D77" s="4" t="s">
        <v>340</v>
      </c>
      <c r="E77" s="4" t="s">
        <v>341</v>
      </c>
      <c r="F77" t="s">
        <v>342</v>
      </c>
      <c r="G77" t="s">
        <v>342</v>
      </c>
      <c r="H77" s="4"/>
      <c r="I77" s="28">
        <v>60</v>
      </c>
      <c r="J77" s="3">
        <v>100</v>
      </c>
      <c r="K77" s="3"/>
      <c r="L77" s="3">
        <v>80</v>
      </c>
      <c r="M77" s="3"/>
      <c r="N77" s="3"/>
      <c r="O77" s="3"/>
      <c r="P77" s="3">
        <v>80</v>
      </c>
      <c r="Q77" s="3">
        <v>80</v>
      </c>
      <c r="R77" s="3"/>
      <c r="S77" s="3">
        <v>50</v>
      </c>
      <c r="T77" s="3">
        <v>50</v>
      </c>
      <c r="U77" s="3">
        <v>80</v>
      </c>
      <c r="V77" s="3">
        <v>50</v>
      </c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>
        <v>40</v>
      </c>
      <c r="AI77" s="3"/>
      <c r="AJ77" s="3"/>
      <c r="AK77" s="3"/>
    </row>
    <row r="78" spans="1:37">
      <c r="A78" s="5"/>
      <c r="B78" s="4"/>
      <c r="C78" s="4"/>
      <c r="D78" s="4" t="s">
        <v>343</v>
      </c>
      <c r="E78" s="4" t="s">
        <v>344</v>
      </c>
      <c r="F78" t="s">
        <v>345</v>
      </c>
      <c r="G78" t="s">
        <v>345</v>
      </c>
      <c r="H78" s="4"/>
      <c r="I78" s="28">
        <v>25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>
        <v>25</v>
      </c>
      <c r="AJ78" s="3"/>
      <c r="AK78" s="3"/>
    </row>
    <row r="79" spans="1:37">
      <c r="A79" s="7"/>
      <c r="B79" s="6">
        <v>32</v>
      </c>
      <c r="C79" s="6" t="s">
        <v>346</v>
      </c>
      <c r="D79" s="6"/>
      <c r="E79" s="6"/>
      <c r="F79" s="6"/>
      <c r="G79" s="6"/>
      <c r="H79" s="6"/>
      <c r="I79" s="16"/>
      <c r="J79" s="6"/>
      <c r="K79" s="6"/>
      <c r="L79" s="6"/>
      <c r="M79" s="6"/>
      <c r="N79" s="6"/>
      <c r="O79" s="6"/>
      <c r="P79" s="6"/>
      <c r="Q79" s="6"/>
      <c r="R79" s="6"/>
      <c r="S79" s="27"/>
      <c r="T79" s="6"/>
      <c r="U79" s="6"/>
      <c r="V79" s="6"/>
      <c r="W79" s="27"/>
      <c r="X79" s="27"/>
      <c r="Y79" s="27"/>
      <c r="Z79" s="6"/>
      <c r="AA79" s="27"/>
      <c r="AB79" s="6"/>
      <c r="AC79" s="6"/>
      <c r="AD79" s="6"/>
      <c r="AE79" s="6"/>
      <c r="AF79" s="6"/>
      <c r="AG79" s="6"/>
      <c r="AH79" s="27"/>
      <c r="AI79" s="27"/>
      <c r="AJ79" s="6"/>
      <c r="AK79" s="6"/>
    </row>
    <row r="80" spans="1:37">
      <c r="A80" s="5"/>
      <c r="B80" s="4"/>
      <c r="C80" s="4"/>
      <c r="D80" s="4" t="s">
        <v>347</v>
      </c>
      <c r="E80" s="4" t="s">
        <v>348</v>
      </c>
      <c r="F80" s="4"/>
      <c r="G80" s="4" t="s">
        <v>349</v>
      </c>
      <c r="H80" s="4"/>
      <c r="I80" s="28">
        <v>50</v>
      </c>
      <c r="J80" s="3"/>
      <c r="K80" s="3"/>
      <c r="L80" s="3"/>
      <c r="M80" s="3"/>
      <c r="N80" s="3"/>
      <c r="O80" s="3"/>
      <c r="P80" s="3"/>
      <c r="Q80" s="3"/>
      <c r="R80" s="3"/>
      <c r="S80" s="3">
        <v>60</v>
      </c>
      <c r="T80" s="3"/>
      <c r="U80" s="3"/>
      <c r="V80" s="3"/>
      <c r="W80" s="3">
        <v>50</v>
      </c>
      <c r="X80" s="3">
        <v>40</v>
      </c>
      <c r="Y80" s="3">
        <v>60</v>
      </c>
      <c r="Z80" s="3"/>
      <c r="AA80" s="3">
        <v>50</v>
      </c>
      <c r="AB80" s="3"/>
      <c r="AC80" s="3"/>
      <c r="AD80" s="3"/>
      <c r="AE80" s="3"/>
      <c r="AF80" s="3"/>
      <c r="AG80" s="3"/>
      <c r="AH80" s="3">
        <v>40</v>
      </c>
      <c r="AI80" s="3">
        <v>40</v>
      </c>
      <c r="AJ80" s="3"/>
      <c r="AK80" s="3"/>
    </row>
    <row r="81" spans="1:37">
      <c r="A81" s="5"/>
      <c r="B81" s="4"/>
      <c r="C81" s="4"/>
      <c r="D81" s="4" t="s">
        <v>350</v>
      </c>
      <c r="E81" s="4" t="s">
        <v>351</v>
      </c>
      <c r="F81" s="4"/>
      <c r="G81" s="4" t="s">
        <v>352</v>
      </c>
      <c r="H81" s="4"/>
      <c r="I81" s="28">
        <v>60</v>
      </c>
      <c r="J81" s="3"/>
      <c r="K81" s="3"/>
      <c r="L81" s="3"/>
      <c r="M81" s="3"/>
      <c r="N81" s="3"/>
      <c r="O81" s="3"/>
      <c r="P81" s="3"/>
      <c r="Q81" s="3"/>
      <c r="R81" s="3"/>
      <c r="S81" s="3">
        <v>80</v>
      </c>
      <c r="T81" s="3"/>
      <c r="U81" s="3"/>
      <c r="V81" s="3"/>
      <c r="W81" s="3">
        <v>60</v>
      </c>
      <c r="X81" s="3">
        <v>60</v>
      </c>
      <c r="Y81" s="3">
        <v>100</v>
      </c>
      <c r="Z81" s="3"/>
      <c r="AA81" s="3">
        <v>50</v>
      </c>
      <c r="AB81" s="3"/>
      <c r="AC81" s="3"/>
      <c r="AD81" s="3"/>
      <c r="AE81" s="3"/>
      <c r="AF81" s="3"/>
      <c r="AG81" s="3"/>
      <c r="AH81" s="3">
        <v>60</v>
      </c>
      <c r="AI81" s="3">
        <v>40</v>
      </c>
      <c r="AJ81" s="3"/>
      <c r="AK81" s="3"/>
    </row>
    <row r="82" spans="1:37">
      <c r="A82" s="5"/>
      <c r="B82" s="4"/>
      <c r="C82" s="4"/>
      <c r="D82" s="4" t="s">
        <v>353</v>
      </c>
      <c r="E82" s="4" t="s">
        <v>354</v>
      </c>
      <c r="F82" s="4"/>
      <c r="G82" s="4" t="s">
        <v>355</v>
      </c>
      <c r="H82" s="4"/>
      <c r="I82" s="28">
        <v>30</v>
      </c>
      <c r="J82" s="3"/>
      <c r="K82" s="3"/>
      <c r="L82" s="3"/>
      <c r="M82" s="3"/>
      <c r="N82" s="3"/>
      <c r="O82" s="3"/>
      <c r="P82" s="3"/>
      <c r="Q82" s="3"/>
      <c r="R82" s="3"/>
      <c r="S82" s="3">
        <v>40</v>
      </c>
      <c r="T82" s="3"/>
      <c r="U82" s="3"/>
      <c r="V82" s="3"/>
      <c r="W82" s="3"/>
      <c r="X82" s="3"/>
      <c r="Y82" s="3"/>
      <c r="Z82" s="3"/>
      <c r="AA82" s="3">
        <v>30</v>
      </c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>
      <c r="A83" s="5"/>
      <c r="B83" s="4"/>
      <c r="C83" s="4"/>
      <c r="D83" s="4" t="s">
        <v>356</v>
      </c>
      <c r="E83" s="4" t="s">
        <v>357</v>
      </c>
      <c r="F83" s="42" t="s">
        <v>358</v>
      </c>
      <c r="G83" s="4" t="s">
        <v>358</v>
      </c>
      <c r="H83" s="42"/>
      <c r="I83" s="28">
        <v>40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>
        <v>40</v>
      </c>
      <c r="Y83" s="3"/>
      <c r="Z83" s="3"/>
      <c r="AA83" s="3"/>
      <c r="AB83" s="3"/>
      <c r="AC83" s="3"/>
      <c r="AD83" s="3"/>
      <c r="AE83" s="3"/>
      <c r="AF83" s="3"/>
      <c r="AG83" s="3"/>
      <c r="AH83" s="3">
        <v>40</v>
      </c>
      <c r="AI83" s="3"/>
      <c r="AJ83" s="3"/>
      <c r="AK83" s="3"/>
    </row>
    <row r="84" spans="1:37">
      <c r="A84" s="7"/>
      <c r="B84" s="6">
        <v>33</v>
      </c>
      <c r="C84" s="6" t="s">
        <v>359</v>
      </c>
      <c r="D84" s="6"/>
      <c r="E84" s="6"/>
      <c r="F84" s="6"/>
      <c r="G84" s="6"/>
      <c r="H84" s="6"/>
      <c r="I84" s="16"/>
      <c r="J84" s="6"/>
      <c r="K84" s="6"/>
      <c r="L84" s="27"/>
      <c r="M84" s="6"/>
      <c r="N84" s="6"/>
      <c r="O84" s="6"/>
      <c r="P84" s="6"/>
      <c r="Q84" s="6"/>
      <c r="R84" s="6"/>
      <c r="S84" s="27"/>
      <c r="T84" s="6"/>
      <c r="U84" s="6"/>
      <c r="V84" s="6"/>
      <c r="W84" s="27"/>
      <c r="X84" s="27"/>
      <c r="Y84" s="27"/>
      <c r="Z84" s="27"/>
      <c r="AA84" s="27"/>
      <c r="AB84" s="6"/>
      <c r="AC84" s="6"/>
      <c r="AD84" s="6"/>
      <c r="AE84" s="6"/>
      <c r="AF84" s="6"/>
      <c r="AG84" s="6"/>
      <c r="AH84" s="6"/>
      <c r="AI84" s="6"/>
      <c r="AJ84" s="6"/>
      <c r="AK84" s="6"/>
    </row>
    <row r="85" spans="1:37">
      <c r="A85" s="5"/>
      <c r="B85" s="4"/>
      <c r="C85" s="4"/>
      <c r="D85" s="4" t="s">
        <v>360</v>
      </c>
      <c r="E85" s="4" t="s">
        <v>361</v>
      </c>
      <c r="F85" s="4"/>
      <c r="G85" s="4" t="s">
        <v>362</v>
      </c>
      <c r="H85" s="4"/>
      <c r="I85" s="28">
        <v>80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>
        <v>80</v>
      </c>
      <c r="Y85" s="3">
        <v>100</v>
      </c>
      <c r="Z85" s="3">
        <v>80</v>
      </c>
      <c r="AA85" s="3">
        <v>60</v>
      </c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>
      <c r="A86" s="5"/>
      <c r="B86" s="4"/>
      <c r="C86" s="4"/>
      <c r="D86" s="4" t="s">
        <v>363</v>
      </c>
      <c r="E86" s="4" t="s">
        <v>364</v>
      </c>
      <c r="F86" s="4"/>
      <c r="G86" s="4" t="s">
        <v>365</v>
      </c>
      <c r="H86" s="4"/>
      <c r="I86" s="28">
        <v>80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>
        <v>80</v>
      </c>
      <c r="Y86" s="3">
        <v>100</v>
      </c>
      <c r="Z86" s="3">
        <v>80</v>
      </c>
      <c r="AA86" s="3">
        <v>60</v>
      </c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>
      <c r="A87" s="5"/>
      <c r="B87" s="4"/>
      <c r="C87" s="4"/>
      <c r="D87" s="4" t="s">
        <v>366</v>
      </c>
      <c r="E87" s="4" t="s">
        <v>367</v>
      </c>
      <c r="F87" s="4"/>
      <c r="G87" s="4" t="s">
        <v>368</v>
      </c>
      <c r="H87" s="4"/>
      <c r="I87" s="28">
        <v>80</v>
      </c>
      <c r="J87" s="3"/>
      <c r="K87" s="3"/>
      <c r="L87" s="3"/>
      <c r="M87" s="3"/>
      <c r="N87" s="3"/>
      <c r="O87" s="3"/>
      <c r="P87" s="3"/>
      <c r="Q87" s="3"/>
      <c r="R87" s="3"/>
      <c r="S87" s="3">
        <v>80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>
      <c r="A88" s="5"/>
      <c r="B88" s="4"/>
      <c r="C88" s="4"/>
      <c r="D88" s="4" t="s">
        <v>369</v>
      </c>
      <c r="E88" s="4" t="s">
        <v>370</v>
      </c>
      <c r="F88" s="4"/>
      <c r="G88" s="4" t="s">
        <v>371</v>
      </c>
      <c r="H88" s="4"/>
      <c r="I88" s="28">
        <v>50</v>
      </c>
      <c r="J88" s="3"/>
      <c r="K88" s="3"/>
      <c r="L88" s="3">
        <v>50</v>
      </c>
      <c r="M88" s="3"/>
      <c r="N88" s="3"/>
      <c r="O88" s="3"/>
      <c r="P88" s="3"/>
      <c r="Q88" s="3"/>
      <c r="R88" s="3"/>
      <c r="S88" s="3">
        <v>50</v>
      </c>
      <c r="T88" s="3"/>
      <c r="U88" s="3"/>
      <c r="V88" s="3"/>
      <c r="W88" s="3">
        <v>50</v>
      </c>
      <c r="X88" s="3">
        <v>50</v>
      </c>
      <c r="Y88" s="3">
        <v>50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>
      <c r="A89" s="7"/>
      <c r="B89" s="6">
        <v>34</v>
      </c>
      <c r="C89" s="6" t="s">
        <v>372</v>
      </c>
      <c r="D89" s="6"/>
      <c r="E89" s="6"/>
      <c r="F89" s="6"/>
      <c r="G89" s="6"/>
      <c r="H89" s="6"/>
      <c r="I89" s="16"/>
      <c r="J89" s="6"/>
      <c r="K89" s="6"/>
      <c r="L89" s="6"/>
      <c r="M89" s="6"/>
      <c r="N89" s="6"/>
      <c r="O89" s="6"/>
      <c r="P89" s="6"/>
      <c r="Q89" s="6"/>
      <c r="R89" s="6"/>
      <c r="S89" s="27"/>
      <c r="T89" s="6"/>
      <c r="U89" s="6"/>
      <c r="V89" s="6"/>
      <c r="W89" s="27"/>
      <c r="X89" s="27"/>
      <c r="Y89" s="27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</row>
    <row r="90" spans="1:37">
      <c r="A90" s="5"/>
      <c r="B90" s="4"/>
      <c r="C90" s="4"/>
      <c r="D90" s="4" t="s">
        <v>373</v>
      </c>
      <c r="E90" s="4" t="s">
        <v>374</v>
      </c>
      <c r="F90" s="4"/>
      <c r="G90" s="4" t="s">
        <v>375</v>
      </c>
      <c r="H90" s="4"/>
      <c r="I90" s="28">
        <v>60</v>
      </c>
      <c r="J90" s="3"/>
      <c r="K90" s="3"/>
      <c r="L90" s="3"/>
      <c r="M90" s="3"/>
      <c r="N90" s="3"/>
      <c r="O90" s="3"/>
      <c r="P90" s="3"/>
      <c r="Q90" s="3"/>
      <c r="R90" s="3"/>
      <c r="S90" s="3">
        <v>80</v>
      </c>
      <c r="T90" s="3"/>
      <c r="U90" s="3"/>
      <c r="V90" s="3"/>
      <c r="W90" s="3">
        <v>50</v>
      </c>
      <c r="X90" s="3"/>
      <c r="Y90" s="3">
        <v>60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>
      <c r="A91" s="5"/>
      <c r="B91" s="4"/>
      <c r="C91" s="4"/>
      <c r="D91" s="4" t="s">
        <v>376</v>
      </c>
      <c r="E91" s="4" t="s">
        <v>377</v>
      </c>
      <c r="F91" s="4"/>
      <c r="G91" s="4" t="s">
        <v>378</v>
      </c>
      <c r="H91" s="4"/>
      <c r="I91" s="28">
        <v>80</v>
      </c>
      <c r="J91" s="3"/>
      <c r="K91" s="3"/>
      <c r="L91" s="3"/>
      <c r="M91" s="3"/>
      <c r="N91" s="3"/>
      <c r="O91" s="3"/>
      <c r="P91" s="3"/>
      <c r="Q91" s="3"/>
      <c r="R91" s="3"/>
      <c r="S91" s="3">
        <v>100</v>
      </c>
      <c r="T91" s="3"/>
      <c r="U91" s="3"/>
      <c r="V91" s="3"/>
      <c r="W91" s="3"/>
      <c r="X91" s="3">
        <v>80</v>
      </c>
      <c r="Y91" s="3">
        <v>100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>
      <c r="A92" s="5"/>
      <c r="B92" s="4"/>
      <c r="C92" s="4"/>
      <c r="D92" s="4" t="s">
        <v>379</v>
      </c>
      <c r="E92" s="4" t="s">
        <v>380</v>
      </c>
      <c r="F92" s="4"/>
      <c r="G92" s="4" t="s">
        <v>381</v>
      </c>
      <c r="H92" s="4"/>
      <c r="I92" s="28">
        <v>40</v>
      </c>
      <c r="J92" s="3"/>
      <c r="K92" s="3"/>
      <c r="L92" s="3"/>
      <c r="M92" s="3"/>
      <c r="N92" s="3"/>
      <c r="O92" s="3"/>
      <c r="P92" s="3"/>
      <c r="Q92" s="3"/>
      <c r="R92" s="3"/>
      <c r="S92" s="3">
        <v>50</v>
      </c>
      <c r="T92" s="3"/>
      <c r="U92" s="3"/>
      <c r="V92" s="3"/>
      <c r="W92" s="3"/>
      <c r="X92" s="3">
        <v>40</v>
      </c>
      <c r="Y92" s="3">
        <v>40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>
      <c r="A93" s="7"/>
      <c r="B93" s="6">
        <v>35</v>
      </c>
      <c r="C93" s="6" t="s">
        <v>382</v>
      </c>
      <c r="D93" s="6"/>
      <c r="E93" s="6"/>
      <c r="F93" s="6"/>
      <c r="G93" s="6"/>
      <c r="H93" s="6"/>
      <c r="I93" s="16"/>
      <c r="J93" s="6"/>
      <c r="K93" s="27"/>
      <c r="L93" s="6"/>
      <c r="M93" s="6"/>
      <c r="N93" s="6"/>
      <c r="O93" s="27"/>
      <c r="P93" s="6"/>
      <c r="Q93" s="6"/>
      <c r="R93" s="6"/>
      <c r="S93" s="27"/>
      <c r="T93" s="27"/>
      <c r="U93" s="6"/>
      <c r="V93" s="6"/>
      <c r="W93" s="6"/>
      <c r="X93" s="27"/>
      <c r="Y93" s="6"/>
      <c r="Z93" s="27"/>
      <c r="AA93" s="6"/>
      <c r="AB93" s="6"/>
      <c r="AC93" s="27"/>
      <c r="AD93" s="6"/>
      <c r="AE93" s="6"/>
      <c r="AF93" s="6"/>
      <c r="AG93" s="6"/>
      <c r="AH93" s="6"/>
      <c r="AI93" s="6"/>
      <c r="AJ93" s="6"/>
      <c r="AK93" s="6"/>
    </row>
    <row r="94" spans="1:37">
      <c r="A94" s="5"/>
      <c r="B94" s="4"/>
      <c r="C94" s="4"/>
      <c r="D94" s="4" t="s">
        <v>383</v>
      </c>
      <c r="E94" s="4" t="s">
        <v>384</v>
      </c>
      <c r="F94" s="4"/>
      <c r="G94" s="4" t="s">
        <v>385</v>
      </c>
      <c r="H94" s="4"/>
      <c r="I94" s="28">
        <v>40</v>
      </c>
      <c r="J94" s="3"/>
      <c r="K94" s="3"/>
      <c r="L94" s="3"/>
      <c r="M94" s="3"/>
      <c r="N94" s="3"/>
      <c r="O94" s="3">
        <v>40</v>
      </c>
      <c r="P94" s="3"/>
      <c r="Q94" s="3"/>
      <c r="R94" s="3"/>
      <c r="S94" s="3">
        <v>40</v>
      </c>
      <c r="T94" s="3">
        <v>40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>
      <c r="A95" s="5"/>
      <c r="B95" s="4"/>
      <c r="C95" s="4"/>
      <c r="D95" s="4" t="s">
        <v>386</v>
      </c>
      <c r="E95" s="4" t="s">
        <v>387</v>
      </c>
      <c r="F95" s="4"/>
      <c r="G95" s="4" t="s">
        <v>385</v>
      </c>
      <c r="H95" s="4"/>
      <c r="I95" s="28">
        <v>50</v>
      </c>
      <c r="J95" s="3"/>
      <c r="K95" s="3">
        <v>60</v>
      </c>
      <c r="L95" s="3"/>
      <c r="M95" s="3"/>
      <c r="N95" s="3"/>
      <c r="O95" s="3">
        <v>60</v>
      </c>
      <c r="P95" s="3"/>
      <c r="Q95" s="3"/>
      <c r="R95" s="3"/>
      <c r="S95" s="3"/>
      <c r="T95" s="3"/>
      <c r="U95" s="3"/>
      <c r="V95" s="3"/>
      <c r="W95" s="3"/>
      <c r="X95" s="3">
        <v>50</v>
      </c>
      <c r="Y95" s="3"/>
      <c r="Z95" s="3">
        <v>30</v>
      </c>
      <c r="AA95" s="3"/>
      <c r="AB95" s="3"/>
      <c r="AC95" s="3">
        <v>50</v>
      </c>
      <c r="AD95" s="3"/>
      <c r="AE95" s="3"/>
      <c r="AF95" s="3"/>
      <c r="AG95" s="3"/>
      <c r="AH95" s="3"/>
      <c r="AI95" s="3"/>
      <c r="AJ95" s="3"/>
      <c r="AK95" s="3"/>
    </row>
    <row r="96" spans="1:37">
      <c r="A96" s="7"/>
      <c r="B96" s="6">
        <v>36</v>
      </c>
      <c r="C96" s="6" t="s">
        <v>388</v>
      </c>
      <c r="D96" s="6"/>
      <c r="E96" s="6"/>
      <c r="F96" s="6"/>
      <c r="G96" s="6"/>
      <c r="H96" s="6"/>
      <c r="I96" s="16"/>
      <c r="J96" s="6"/>
      <c r="K96" s="6"/>
      <c r="L96" s="27"/>
      <c r="M96" s="6"/>
      <c r="N96" s="6"/>
      <c r="O96" s="6"/>
      <c r="P96" s="27"/>
      <c r="Q96" s="27"/>
      <c r="R96" s="6"/>
      <c r="S96" s="27"/>
      <c r="T96" s="6"/>
      <c r="U96" s="6"/>
      <c r="V96" s="6"/>
      <c r="W96" s="27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27"/>
      <c r="AJ96" s="6"/>
      <c r="AK96" s="6"/>
    </row>
    <row r="97" spans="1:37">
      <c r="A97" s="5"/>
      <c r="B97" s="4"/>
      <c r="C97" s="4"/>
      <c r="D97" s="4" t="s">
        <v>389</v>
      </c>
      <c r="E97" s="4" t="s">
        <v>390</v>
      </c>
      <c r="F97" s="4"/>
      <c r="G97" s="4" t="s">
        <v>391</v>
      </c>
      <c r="H97" s="4"/>
      <c r="I97" s="28">
        <v>60</v>
      </c>
      <c r="J97" s="3"/>
      <c r="K97" s="3"/>
      <c r="L97" s="3">
        <v>60</v>
      </c>
      <c r="M97" s="3"/>
      <c r="N97" s="3"/>
      <c r="O97" s="3"/>
      <c r="P97" s="3">
        <v>60</v>
      </c>
      <c r="Q97" s="3">
        <v>80</v>
      </c>
      <c r="R97" s="3"/>
      <c r="S97" s="3">
        <v>80</v>
      </c>
      <c r="T97" s="3"/>
      <c r="U97" s="3"/>
      <c r="V97" s="3"/>
      <c r="W97" s="3">
        <v>50</v>
      </c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>
        <v>80</v>
      </c>
      <c r="AJ97" s="3"/>
      <c r="AK97" s="3"/>
    </row>
    <row r="98" spans="1:37">
      <c r="A98" s="7"/>
      <c r="B98" s="6">
        <v>37</v>
      </c>
      <c r="C98" s="6" t="s">
        <v>392</v>
      </c>
      <c r="D98" s="6"/>
      <c r="E98" s="6"/>
      <c r="F98" s="6"/>
      <c r="G98" s="6"/>
      <c r="H98" s="6"/>
      <c r="I98" s="16"/>
      <c r="J98" s="6"/>
      <c r="K98" s="6"/>
      <c r="L98" s="6"/>
      <c r="M98" s="6"/>
      <c r="N98" s="6"/>
      <c r="O98" s="6"/>
      <c r="P98" s="6"/>
      <c r="Q98" s="6"/>
      <c r="R98" s="6"/>
      <c r="S98" s="27"/>
      <c r="T98" s="27"/>
      <c r="U98" s="27"/>
      <c r="V98" s="27"/>
      <c r="W98" s="27"/>
      <c r="X98" s="27"/>
      <c r="Y98" s="27"/>
      <c r="Z98" s="6"/>
      <c r="AA98" s="6"/>
      <c r="AB98" s="27"/>
      <c r="AC98" s="6"/>
      <c r="AD98" s="6"/>
      <c r="AE98" s="27"/>
      <c r="AF98" s="6"/>
      <c r="AG98" s="6"/>
      <c r="AH98" s="27"/>
      <c r="AI98" s="6"/>
      <c r="AJ98" s="6"/>
      <c r="AK98" s="6"/>
    </row>
    <row r="99" spans="1:37">
      <c r="A99" s="5"/>
      <c r="B99" s="4"/>
      <c r="C99" s="4"/>
      <c r="D99" s="4" t="s">
        <v>393</v>
      </c>
      <c r="E99" s="4" t="s">
        <v>394</v>
      </c>
      <c r="F99" s="4"/>
      <c r="G99" s="4" t="s">
        <v>395</v>
      </c>
      <c r="H99" s="4"/>
      <c r="I99" s="28">
        <v>100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>
        <v>100</v>
      </c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>
      <c r="A100" s="5"/>
      <c r="B100" s="4"/>
      <c r="C100" s="4"/>
      <c r="D100" s="4" t="s">
        <v>396</v>
      </c>
      <c r="E100" s="4" t="s">
        <v>397</v>
      </c>
      <c r="F100" s="4"/>
      <c r="G100" s="4" t="s">
        <v>398</v>
      </c>
      <c r="H100" s="4"/>
      <c r="I100" s="28">
        <v>30</v>
      </c>
      <c r="J100" s="3"/>
      <c r="K100" s="3"/>
      <c r="L100" s="3"/>
      <c r="M100" s="3"/>
      <c r="N100" s="3"/>
      <c r="O100" s="3"/>
      <c r="P100" s="3"/>
      <c r="Q100" s="3"/>
      <c r="R100" s="3"/>
      <c r="S100" s="3">
        <v>40</v>
      </c>
      <c r="T100" s="3"/>
      <c r="U100" s="3"/>
      <c r="V100" s="3"/>
      <c r="W100" s="3">
        <v>30</v>
      </c>
      <c r="X100" s="3"/>
      <c r="Y100" s="3">
        <v>40</v>
      </c>
      <c r="Z100" s="3"/>
      <c r="AA100" s="3"/>
      <c r="AB100" s="3"/>
      <c r="AC100" s="3"/>
      <c r="AD100" s="3"/>
      <c r="AE100" s="3"/>
      <c r="AF100" s="3"/>
      <c r="AG100" s="3"/>
      <c r="AH100" s="3">
        <v>40</v>
      </c>
      <c r="AI100" s="3"/>
      <c r="AJ100" s="3"/>
      <c r="AK100" s="3"/>
    </row>
    <row r="101" spans="1:37">
      <c r="A101" s="5"/>
      <c r="B101" s="4"/>
      <c r="C101" s="4"/>
      <c r="D101" s="4" t="s">
        <v>399</v>
      </c>
      <c r="E101" s="4" t="s">
        <v>400</v>
      </c>
      <c r="F101" s="4"/>
      <c r="G101" s="4" t="s">
        <v>401</v>
      </c>
      <c r="H101" s="4"/>
      <c r="I101" s="28">
        <v>30</v>
      </c>
      <c r="J101" s="3"/>
      <c r="K101" s="3"/>
      <c r="L101" s="3"/>
      <c r="M101" s="3"/>
      <c r="N101" s="3"/>
      <c r="O101" s="3"/>
      <c r="P101" s="3"/>
      <c r="Q101" s="3"/>
      <c r="R101" s="3"/>
      <c r="S101" s="3">
        <v>40</v>
      </c>
      <c r="T101" s="3"/>
      <c r="U101" s="3"/>
      <c r="V101" s="3"/>
      <c r="W101" s="3">
        <v>30</v>
      </c>
      <c r="X101" s="3"/>
      <c r="Y101" s="3">
        <v>40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>
      <c r="A102" s="5"/>
      <c r="B102" s="4"/>
      <c r="C102" s="4"/>
      <c r="D102" s="4" t="s">
        <v>402</v>
      </c>
      <c r="E102" s="4" t="s">
        <v>403</v>
      </c>
      <c r="F102" s="4"/>
      <c r="G102" s="4" t="s">
        <v>404</v>
      </c>
      <c r="H102" s="4"/>
      <c r="I102" s="28">
        <v>40</v>
      </c>
      <c r="J102" s="3"/>
      <c r="K102" s="3"/>
      <c r="L102" s="3"/>
      <c r="M102" s="3"/>
      <c r="N102" s="3"/>
      <c r="O102" s="3"/>
      <c r="P102" s="3"/>
      <c r="Q102" s="3"/>
      <c r="R102" s="3"/>
      <c r="S102" s="3">
        <v>50</v>
      </c>
      <c r="T102" s="3"/>
      <c r="U102" s="3"/>
      <c r="V102" s="3"/>
      <c r="W102" s="3">
        <v>40</v>
      </c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>
      <c r="A103" s="5"/>
      <c r="B103" s="4"/>
      <c r="C103" s="4"/>
      <c r="D103" s="4" t="s">
        <v>405</v>
      </c>
      <c r="E103" s="4" t="s">
        <v>406</v>
      </c>
      <c r="F103" s="4"/>
      <c r="G103" s="4" t="s">
        <v>407</v>
      </c>
      <c r="H103" s="4"/>
      <c r="I103" s="28">
        <v>50</v>
      </c>
      <c r="J103" s="3"/>
      <c r="K103" s="3"/>
      <c r="L103" s="3"/>
      <c r="M103" s="3"/>
      <c r="N103" s="3"/>
      <c r="O103" s="3"/>
      <c r="P103" s="3"/>
      <c r="Q103" s="3"/>
      <c r="R103" s="3"/>
      <c r="S103" s="3">
        <v>50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>
      <c r="A104" s="5"/>
      <c r="B104" s="4"/>
      <c r="C104" s="4"/>
      <c r="D104" s="4" t="s">
        <v>408</v>
      </c>
      <c r="E104" s="4" t="s">
        <v>409</v>
      </c>
      <c r="F104" s="4"/>
      <c r="G104" s="4" t="s">
        <v>410</v>
      </c>
      <c r="H104" s="4"/>
      <c r="I104" s="28">
        <v>40</v>
      </c>
      <c r="J104" s="3"/>
      <c r="K104" s="3"/>
      <c r="L104" s="3"/>
      <c r="M104" s="3"/>
      <c r="N104" s="3"/>
      <c r="O104" s="3"/>
      <c r="P104" s="3"/>
      <c r="Q104" s="3"/>
      <c r="R104" s="3"/>
      <c r="S104" s="3">
        <v>50</v>
      </c>
      <c r="T104" s="3">
        <v>50</v>
      </c>
      <c r="U104" s="3">
        <v>80</v>
      </c>
      <c r="V104" s="3">
        <v>50</v>
      </c>
      <c r="W104" s="3">
        <v>30</v>
      </c>
      <c r="X104" s="3">
        <v>25</v>
      </c>
      <c r="Y104" s="3">
        <v>30</v>
      </c>
      <c r="Z104" s="3"/>
      <c r="AA104" s="3"/>
      <c r="AB104" s="3">
        <v>30</v>
      </c>
      <c r="AC104" s="3"/>
      <c r="AD104" s="3"/>
      <c r="AE104" s="3">
        <v>20</v>
      </c>
      <c r="AF104" s="3"/>
      <c r="AG104" s="3"/>
      <c r="AH104" s="3">
        <v>40</v>
      </c>
      <c r="AI104" s="3"/>
      <c r="AJ104" s="3"/>
      <c r="AK104" s="3"/>
    </row>
    <row r="105" spans="1:37">
      <c r="A105" s="7"/>
      <c r="B105" s="6">
        <v>38</v>
      </c>
      <c r="C105" s="6" t="s">
        <v>411</v>
      </c>
      <c r="D105" s="6"/>
      <c r="E105" s="6"/>
      <c r="F105" s="6"/>
      <c r="G105" s="6"/>
      <c r="H105" s="6"/>
      <c r="I105" s="16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</row>
    <row r="106" spans="1:37">
      <c r="A106" s="5"/>
      <c r="B106" s="4"/>
      <c r="C106" s="4"/>
      <c r="D106" s="4" t="s">
        <v>412</v>
      </c>
      <c r="E106" s="4" t="s">
        <v>411</v>
      </c>
      <c r="F106" s="4"/>
      <c r="G106" s="4" t="s">
        <v>413</v>
      </c>
      <c r="H106" s="4"/>
      <c r="I106" s="28">
        <v>60</v>
      </c>
      <c r="J106" s="3">
        <v>80</v>
      </c>
      <c r="K106" s="3">
        <v>80</v>
      </c>
      <c r="L106" s="3">
        <v>80</v>
      </c>
      <c r="M106" s="3">
        <v>80</v>
      </c>
      <c r="N106" s="3">
        <v>80</v>
      </c>
      <c r="O106" s="3">
        <v>80</v>
      </c>
      <c r="P106" s="3">
        <v>80</v>
      </c>
      <c r="Q106" s="3">
        <v>100</v>
      </c>
      <c r="R106" s="3">
        <v>100</v>
      </c>
      <c r="S106" s="3">
        <v>100</v>
      </c>
      <c r="T106" s="3">
        <v>100</v>
      </c>
      <c r="U106" s="3">
        <v>80</v>
      </c>
      <c r="V106" s="3">
        <v>80</v>
      </c>
      <c r="W106" s="3">
        <v>80</v>
      </c>
      <c r="X106" s="3">
        <v>80</v>
      </c>
      <c r="Y106" s="3">
        <v>100</v>
      </c>
      <c r="Z106" s="3">
        <v>50</v>
      </c>
      <c r="AA106" s="3">
        <v>50</v>
      </c>
      <c r="AB106" s="3">
        <v>30</v>
      </c>
      <c r="AC106" s="3">
        <v>50</v>
      </c>
      <c r="AD106" s="3">
        <v>80</v>
      </c>
      <c r="AE106" s="3">
        <v>30</v>
      </c>
      <c r="AF106" s="3">
        <v>30</v>
      </c>
      <c r="AG106" s="3">
        <v>30</v>
      </c>
      <c r="AH106" s="3">
        <v>50</v>
      </c>
      <c r="AI106" s="3">
        <v>50</v>
      </c>
      <c r="AJ106" s="3">
        <v>50</v>
      </c>
      <c r="AK106" s="3">
        <v>15</v>
      </c>
    </row>
    <row r="107" spans="1:37">
      <c r="A107" s="29">
        <v>4</v>
      </c>
      <c r="B107" s="30" t="s">
        <v>414</v>
      </c>
      <c r="C107" s="30"/>
      <c r="D107" s="30"/>
      <c r="E107" s="30"/>
      <c r="F107" s="30"/>
      <c r="G107" s="30"/>
      <c r="H107" s="30"/>
      <c r="I107" s="28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</row>
    <row r="108" spans="1:37">
      <c r="A108" s="7"/>
      <c r="B108" s="10">
        <v>40</v>
      </c>
      <c r="C108" s="9" t="s">
        <v>415</v>
      </c>
      <c r="D108" s="6"/>
      <c r="E108" s="6"/>
      <c r="F108" s="6"/>
      <c r="G108" s="6"/>
      <c r="H108" s="6"/>
      <c r="I108" s="16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6"/>
      <c r="AG108" s="6"/>
      <c r="AH108" s="6"/>
      <c r="AI108" s="6"/>
      <c r="AJ108" s="6"/>
      <c r="AK108" s="6"/>
    </row>
    <row r="109" spans="1:37">
      <c r="A109" s="5"/>
      <c r="B109" s="11"/>
      <c r="C109" s="8"/>
      <c r="D109" s="4" t="s">
        <v>416</v>
      </c>
      <c r="E109" s="4" t="s">
        <v>417</v>
      </c>
      <c r="F109" s="4"/>
      <c r="G109" s="4"/>
      <c r="H109" s="4"/>
      <c r="I109" s="28">
        <v>50</v>
      </c>
      <c r="J109" s="3">
        <v>50</v>
      </c>
      <c r="K109" s="3">
        <v>40</v>
      </c>
      <c r="L109" s="3">
        <v>50</v>
      </c>
      <c r="M109" s="3">
        <v>50</v>
      </c>
      <c r="N109" s="3"/>
      <c r="O109" s="3"/>
      <c r="P109" s="3">
        <v>50</v>
      </c>
      <c r="Q109" s="3"/>
      <c r="R109" s="3"/>
      <c r="S109" s="3">
        <v>50</v>
      </c>
      <c r="T109" s="3"/>
      <c r="U109" s="3"/>
      <c r="V109" s="3"/>
      <c r="W109" s="3"/>
      <c r="X109" s="3">
        <v>40</v>
      </c>
      <c r="Y109" s="3"/>
      <c r="Z109" s="3"/>
      <c r="AA109" s="3"/>
      <c r="AB109" s="3"/>
      <c r="AC109" s="3"/>
      <c r="AD109" s="3"/>
      <c r="AE109" s="3">
        <v>50</v>
      </c>
      <c r="AF109" s="3"/>
      <c r="AG109" s="3"/>
      <c r="AH109" s="3"/>
      <c r="AI109" s="3"/>
      <c r="AJ109" s="3"/>
      <c r="AK109" s="3"/>
    </row>
    <row r="110" spans="1:37">
      <c r="A110" s="5"/>
      <c r="B110" s="11"/>
      <c r="C110" s="8"/>
      <c r="D110" s="4" t="s">
        <v>418</v>
      </c>
      <c r="E110" s="4" t="s">
        <v>419</v>
      </c>
      <c r="F110" s="4"/>
      <c r="G110" s="4"/>
      <c r="H110" s="4"/>
      <c r="I110" s="28">
        <v>50</v>
      </c>
      <c r="J110" s="3">
        <v>60</v>
      </c>
      <c r="K110" s="3"/>
      <c r="L110" s="3">
        <v>40</v>
      </c>
      <c r="M110" s="3"/>
      <c r="N110" s="3"/>
      <c r="O110" s="3"/>
      <c r="P110" s="3">
        <v>40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>
        <v>40</v>
      </c>
      <c r="AF110" s="3"/>
      <c r="AG110" s="3"/>
      <c r="AH110" s="3"/>
      <c r="AI110" s="3"/>
      <c r="AJ110" s="3"/>
      <c r="AK110" s="3"/>
    </row>
    <row r="111" spans="1:37">
      <c r="A111" s="5"/>
      <c r="B111" s="11"/>
      <c r="C111" s="8"/>
      <c r="D111" s="4" t="s">
        <v>420</v>
      </c>
      <c r="E111" s="4" t="s">
        <v>421</v>
      </c>
      <c r="F111" s="4"/>
      <c r="G111" s="4"/>
      <c r="H111" s="4"/>
      <c r="I111" s="28">
        <v>50</v>
      </c>
      <c r="J111" s="3">
        <v>60</v>
      </c>
      <c r="K111" s="3"/>
      <c r="L111" s="3">
        <v>40</v>
      </c>
      <c r="M111" s="3"/>
      <c r="N111" s="3"/>
      <c r="O111" s="3"/>
      <c r="P111" s="3">
        <v>40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>
        <v>40</v>
      </c>
      <c r="AF111" s="3"/>
      <c r="AG111" s="3"/>
      <c r="AH111" s="3"/>
      <c r="AI111" s="3"/>
      <c r="AJ111" s="3"/>
      <c r="AK111" s="3"/>
    </row>
    <row r="112" spans="1:37">
      <c r="A112" s="5"/>
      <c r="B112" s="11"/>
      <c r="C112" s="8"/>
      <c r="D112" s="4" t="s">
        <v>422</v>
      </c>
      <c r="E112" s="4" t="s">
        <v>423</v>
      </c>
      <c r="F112" s="4"/>
      <c r="G112" s="4"/>
      <c r="H112" s="4"/>
      <c r="I112" s="28">
        <v>40</v>
      </c>
      <c r="J112" s="3">
        <v>60</v>
      </c>
      <c r="K112" s="3"/>
      <c r="L112" s="3">
        <v>40</v>
      </c>
      <c r="M112" s="3"/>
      <c r="N112" s="3"/>
      <c r="O112" s="3"/>
      <c r="P112" s="3">
        <v>40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>
        <v>50</v>
      </c>
      <c r="AF112" s="3"/>
      <c r="AG112" s="3"/>
      <c r="AH112" s="3"/>
      <c r="AI112" s="3"/>
      <c r="AJ112" s="3"/>
      <c r="AK112" s="3"/>
    </row>
    <row r="113" spans="1:37">
      <c r="A113" s="5"/>
      <c r="B113" s="11"/>
      <c r="C113" s="8"/>
      <c r="D113" s="4" t="s">
        <v>424</v>
      </c>
      <c r="E113" s="4" t="s">
        <v>425</v>
      </c>
      <c r="F113" s="4"/>
      <c r="G113" s="4"/>
      <c r="H113" s="4"/>
      <c r="I113" s="28">
        <v>40</v>
      </c>
      <c r="J113" s="3">
        <v>50</v>
      </c>
      <c r="K113" s="3"/>
      <c r="L113" s="3">
        <v>40</v>
      </c>
      <c r="M113" s="3"/>
      <c r="N113" s="3"/>
      <c r="O113" s="3"/>
      <c r="P113" s="3">
        <v>40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>
      <c r="A114" s="5"/>
      <c r="B114" s="11"/>
      <c r="C114" s="8"/>
      <c r="D114" s="4" t="s">
        <v>426</v>
      </c>
      <c r="E114" s="4" t="s">
        <v>427</v>
      </c>
      <c r="F114" s="4"/>
      <c r="G114" s="4"/>
      <c r="H114" s="4"/>
      <c r="I114" s="28">
        <v>40</v>
      </c>
      <c r="J114" s="3">
        <v>50</v>
      </c>
      <c r="K114" s="3"/>
      <c r="L114" s="3">
        <v>40</v>
      </c>
      <c r="M114" s="3"/>
      <c r="N114" s="3"/>
      <c r="O114" s="3"/>
      <c r="P114" s="3">
        <v>40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>
      <c r="A115" s="7"/>
      <c r="B115" s="10">
        <v>41</v>
      </c>
      <c r="C115" s="9" t="s">
        <v>428</v>
      </c>
      <c r="D115" s="6"/>
      <c r="E115" s="6"/>
      <c r="F115" s="6"/>
      <c r="G115" s="6"/>
      <c r="H115" s="6"/>
      <c r="I115" s="16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</row>
    <row r="116" spans="1:37">
      <c r="A116" s="5"/>
      <c r="B116" s="8"/>
      <c r="C116" s="8"/>
      <c r="D116" s="4" t="s">
        <v>429</v>
      </c>
      <c r="E116" s="4" t="s">
        <v>430</v>
      </c>
      <c r="F116" s="4"/>
      <c r="G116" s="4"/>
      <c r="H116" s="4"/>
      <c r="I116" s="28">
        <v>80</v>
      </c>
      <c r="J116" s="3">
        <v>120</v>
      </c>
      <c r="K116" s="3"/>
      <c r="L116" s="3">
        <v>80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>
        <v>40</v>
      </c>
      <c r="AF116" s="3"/>
      <c r="AG116" s="3"/>
      <c r="AH116" s="3"/>
      <c r="AI116" s="3"/>
      <c r="AJ116" s="3"/>
      <c r="AK116" s="3"/>
    </row>
    <row r="117" spans="1:37">
      <c r="A117" s="5"/>
      <c r="B117" s="8"/>
      <c r="C117" s="8"/>
      <c r="D117" s="4" t="s">
        <v>431</v>
      </c>
      <c r="E117" s="4" t="s">
        <v>432</v>
      </c>
      <c r="F117" s="4"/>
      <c r="G117" s="4"/>
      <c r="H117" s="4"/>
      <c r="I117" s="28">
        <v>60</v>
      </c>
      <c r="J117" s="3">
        <v>100</v>
      </c>
      <c r="K117" s="3">
        <v>50</v>
      </c>
      <c r="L117" s="3">
        <v>80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>
        <v>40</v>
      </c>
      <c r="AF117" s="3"/>
      <c r="AG117" s="3"/>
      <c r="AH117" s="3"/>
      <c r="AI117" s="3"/>
      <c r="AJ117" s="3"/>
      <c r="AK117" s="3"/>
    </row>
    <row r="118" spans="1:37" ht="16">
      <c r="A118" s="5"/>
      <c r="B118" s="8"/>
      <c r="C118" s="8"/>
      <c r="D118" s="4" t="s">
        <v>433</v>
      </c>
      <c r="E118" s="4" t="s">
        <v>434</v>
      </c>
      <c r="F118" s="44" t="s">
        <v>435</v>
      </c>
      <c r="G118" s="44"/>
      <c r="H118" s="44"/>
      <c r="I118" s="28">
        <v>60</v>
      </c>
      <c r="J118" s="3">
        <v>120</v>
      </c>
      <c r="K118" s="3">
        <v>50</v>
      </c>
      <c r="L118" s="3">
        <v>80</v>
      </c>
      <c r="M118" s="3">
        <v>80</v>
      </c>
      <c r="N118" s="3">
        <v>50</v>
      </c>
      <c r="O118" s="3"/>
      <c r="P118" s="3">
        <v>80</v>
      </c>
      <c r="Q118" s="3">
        <v>80</v>
      </c>
      <c r="R118" s="3"/>
      <c r="S118" s="3">
        <v>60</v>
      </c>
      <c r="T118" s="3">
        <v>60</v>
      </c>
      <c r="U118" s="3">
        <v>60</v>
      </c>
      <c r="V118" s="3">
        <v>80</v>
      </c>
      <c r="W118" s="3">
        <v>50</v>
      </c>
      <c r="X118" s="3">
        <v>50</v>
      </c>
      <c r="Y118" s="3">
        <v>60</v>
      </c>
      <c r="Z118" s="3"/>
      <c r="AA118" s="3"/>
      <c r="AB118" s="3"/>
      <c r="AC118" s="3">
        <v>60</v>
      </c>
      <c r="AD118" s="3"/>
      <c r="AE118" s="3">
        <v>25</v>
      </c>
      <c r="AF118" s="3"/>
      <c r="AG118" s="3"/>
      <c r="AH118" s="3"/>
      <c r="AI118" s="3">
        <v>80</v>
      </c>
      <c r="AJ118" s="3"/>
      <c r="AK118" s="3">
        <v>10</v>
      </c>
    </row>
    <row r="119" spans="1:37" ht="16">
      <c r="A119" s="5"/>
      <c r="B119" s="8"/>
      <c r="C119" s="8"/>
      <c r="D119" s="4" t="s">
        <v>436</v>
      </c>
      <c r="E119" s="4" t="s">
        <v>437</v>
      </c>
      <c r="F119" s="44" t="s">
        <v>438</v>
      </c>
      <c r="G119" s="44"/>
      <c r="H119" s="44"/>
      <c r="I119" s="28">
        <v>60</v>
      </c>
      <c r="J119" s="3">
        <v>100</v>
      </c>
      <c r="K119" s="3">
        <v>50</v>
      </c>
      <c r="L119" s="3">
        <v>80</v>
      </c>
      <c r="M119" s="3">
        <v>50</v>
      </c>
      <c r="N119" s="3">
        <v>50</v>
      </c>
      <c r="O119" s="3"/>
      <c r="P119" s="3">
        <v>80</v>
      </c>
      <c r="Q119" s="3">
        <v>80</v>
      </c>
      <c r="R119" s="3"/>
      <c r="S119" s="3">
        <v>80</v>
      </c>
      <c r="T119" s="3">
        <v>80</v>
      </c>
      <c r="U119" s="3">
        <v>80</v>
      </c>
      <c r="V119" s="3">
        <v>80</v>
      </c>
      <c r="W119" s="3">
        <v>50</v>
      </c>
      <c r="X119" s="3">
        <v>40</v>
      </c>
      <c r="Y119" s="3">
        <v>60</v>
      </c>
      <c r="Z119" s="3"/>
      <c r="AA119" s="3"/>
      <c r="AB119" s="3"/>
      <c r="AC119" s="3">
        <v>60</v>
      </c>
      <c r="AD119" s="3"/>
      <c r="AE119" s="3">
        <v>25</v>
      </c>
      <c r="AF119" s="3"/>
      <c r="AG119" s="3"/>
      <c r="AH119" s="3"/>
      <c r="AI119" s="3">
        <v>80</v>
      </c>
      <c r="AJ119" s="3"/>
      <c r="AK119" s="3">
        <v>10</v>
      </c>
    </row>
    <row r="120" spans="1:37">
      <c r="A120" s="7"/>
      <c r="B120" s="6">
        <v>42</v>
      </c>
      <c r="C120" s="6" t="s">
        <v>439</v>
      </c>
      <c r="D120" s="6"/>
      <c r="E120" s="6"/>
      <c r="F120" s="6"/>
      <c r="G120" s="6"/>
      <c r="H120" s="6"/>
      <c r="I120" s="16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</row>
    <row r="121" spans="1:37">
      <c r="A121" s="5"/>
      <c r="B121" s="4"/>
      <c r="C121" s="4"/>
      <c r="D121" s="4" t="s">
        <v>440</v>
      </c>
      <c r="E121" s="4" t="s">
        <v>439</v>
      </c>
      <c r="F121" s="42" t="s">
        <v>441</v>
      </c>
      <c r="G121" s="42"/>
      <c r="H121" s="42"/>
      <c r="I121" s="28">
        <v>60</v>
      </c>
      <c r="J121" s="3">
        <v>80</v>
      </c>
      <c r="K121" s="3">
        <v>50</v>
      </c>
      <c r="L121" s="3">
        <v>80</v>
      </c>
      <c r="M121" s="3">
        <v>60</v>
      </c>
      <c r="N121" s="3">
        <v>80</v>
      </c>
      <c r="O121" s="3">
        <v>50</v>
      </c>
      <c r="P121" s="3">
        <v>80</v>
      </c>
      <c r="Q121" s="3">
        <v>80</v>
      </c>
      <c r="R121" s="3"/>
      <c r="S121" s="3">
        <v>60</v>
      </c>
      <c r="T121" s="3">
        <v>80</v>
      </c>
      <c r="U121" s="3">
        <v>80</v>
      </c>
      <c r="V121" s="3">
        <v>80</v>
      </c>
      <c r="W121" s="3"/>
      <c r="X121" s="3">
        <v>40</v>
      </c>
      <c r="Y121" s="3">
        <v>60</v>
      </c>
      <c r="Z121" s="3">
        <v>30</v>
      </c>
      <c r="AA121" s="3"/>
      <c r="AB121" s="3">
        <v>20</v>
      </c>
      <c r="AC121" s="3"/>
      <c r="AD121" s="3"/>
      <c r="AE121" s="3"/>
      <c r="AF121" s="3"/>
      <c r="AG121" s="3"/>
      <c r="AH121" s="3"/>
      <c r="AI121" s="3"/>
      <c r="AJ121" s="3"/>
      <c r="AK121" s="3">
        <v>15</v>
      </c>
    </row>
    <row r="122" spans="1:37">
      <c r="A122" s="5"/>
      <c r="B122" s="4"/>
      <c r="C122" s="4"/>
      <c r="D122" s="4" t="s">
        <v>442</v>
      </c>
      <c r="E122" s="4" t="s">
        <v>443</v>
      </c>
      <c r="F122" s="42" t="s">
        <v>444</v>
      </c>
      <c r="G122" s="42"/>
      <c r="H122" s="42"/>
      <c r="I122" s="28">
        <v>60</v>
      </c>
      <c r="J122" s="3">
        <v>80</v>
      </c>
      <c r="K122" s="3">
        <v>50</v>
      </c>
      <c r="L122" s="3">
        <v>80</v>
      </c>
      <c r="M122" s="3">
        <v>60</v>
      </c>
      <c r="N122" s="3">
        <v>80</v>
      </c>
      <c r="O122" s="3">
        <v>50</v>
      </c>
      <c r="P122" s="3">
        <v>80</v>
      </c>
      <c r="Q122" s="3">
        <v>80</v>
      </c>
      <c r="R122" s="3"/>
      <c r="S122" s="3">
        <v>60</v>
      </c>
      <c r="T122" s="3">
        <v>80</v>
      </c>
      <c r="U122" s="3">
        <v>80</v>
      </c>
      <c r="V122" s="3">
        <v>80</v>
      </c>
      <c r="W122" s="3"/>
      <c r="X122" s="3">
        <v>40</v>
      </c>
      <c r="Y122" s="3">
        <v>60</v>
      </c>
      <c r="Z122" s="3">
        <v>30</v>
      </c>
      <c r="AA122" s="3"/>
      <c r="AB122" s="3">
        <v>20</v>
      </c>
      <c r="AC122" s="3"/>
      <c r="AD122" s="3"/>
      <c r="AE122" s="3"/>
      <c r="AF122" s="3"/>
      <c r="AG122" s="3"/>
      <c r="AH122" s="3"/>
      <c r="AI122" s="3"/>
      <c r="AJ122" s="3"/>
      <c r="AK122" s="3">
        <v>15</v>
      </c>
    </row>
    <row r="123" spans="1:37">
      <c r="A123" s="7"/>
      <c r="B123" s="6">
        <v>43</v>
      </c>
      <c r="C123" s="6" t="s">
        <v>445</v>
      </c>
      <c r="D123" s="6"/>
      <c r="E123" s="6"/>
      <c r="F123" s="6"/>
      <c r="G123" s="6"/>
      <c r="H123" s="6"/>
      <c r="I123" s="16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</row>
    <row r="124" spans="1:37">
      <c r="A124" s="5"/>
      <c r="B124" s="4"/>
      <c r="C124" s="4"/>
      <c r="D124" s="4" t="s">
        <v>446</v>
      </c>
      <c r="E124" s="4" t="s">
        <v>447</v>
      </c>
      <c r="F124" s="4" t="s">
        <v>447</v>
      </c>
      <c r="G124" s="4"/>
      <c r="H124" s="4"/>
      <c r="I124" s="28">
        <v>80</v>
      </c>
      <c r="J124" s="3">
        <v>120</v>
      </c>
      <c r="K124" s="3"/>
      <c r="L124" s="3">
        <v>120</v>
      </c>
      <c r="M124" s="3"/>
      <c r="N124" s="3"/>
      <c r="O124" s="3"/>
      <c r="P124" s="3">
        <v>120</v>
      </c>
      <c r="Q124" s="3">
        <v>120</v>
      </c>
      <c r="R124" s="3"/>
      <c r="S124" s="3"/>
      <c r="T124" s="3"/>
      <c r="U124" s="3"/>
      <c r="V124" s="3"/>
      <c r="W124" s="3"/>
      <c r="X124" s="3">
        <v>80</v>
      </c>
      <c r="Y124" s="3">
        <v>100</v>
      </c>
      <c r="Z124" s="3">
        <v>60</v>
      </c>
      <c r="AA124" s="3"/>
      <c r="AB124" s="3"/>
      <c r="AC124" s="3"/>
      <c r="AD124" s="3"/>
      <c r="AE124" s="3"/>
      <c r="AF124" s="3">
        <v>10</v>
      </c>
      <c r="AG124" s="3">
        <v>50</v>
      </c>
      <c r="AH124" s="3">
        <v>15</v>
      </c>
      <c r="AI124" s="3"/>
      <c r="AJ124" s="3"/>
      <c r="AK124" s="3">
        <v>10</v>
      </c>
    </row>
    <row r="125" spans="1:37">
      <c r="A125" s="5"/>
      <c r="B125" s="4"/>
      <c r="C125" s="4"/>
      <c r="D125" s="4" t="s">
        <v>448</v>
      </c>
      <c r="E125" s="4" t="s">
        <v>449</v>
      </c>
      <c r="F125" s="42" t="s">
        <v>450</v>
      </c>
      <c r="G125" s="42"/>
      <c r="H125" s="42"/>
      <c r="I125" s="28">
        <v>80</v>
      </c>
      <c r="J125" s="3">
        <v>100</v>
      </c>
      <c r="K125" s="3"/>
      <c r="L125" s="3">
        <v>100</v>
      </c>
      <c r="M125" s="3"/>
      <c r="N125" s="3"/>
      <c r="O125" s="3"/>
      <c r="P125" s="3">
        <v>100</v>
      </c>
      <c r="Q125" s="3">
        <v>100</v>
      </c>
      <c r="R125" s="3"/>
      <c r="S125" s="3"/>
      <c r="T125" s="3"/>
      <c r="U125" s="3"/>
      <c r="V125" s="3"/>
      <c r="W125" s="3"/>
      <c r="X125" s="3">
        <v>60</v>
      </c>
      <c r="Y125" s="3">
        <v>80</v>
      </c>
      <c r="Z125" s="3">
        <v>50</v>
      </c>
      <c r="AA125" s="3"/>
      <c r="AB125" s="3"/>
      <c r="AC125" s="3"/>
      <c r="AD125" s="3"/>
      <c r="AE125" s="3"/>
      <c r="AF125" s="3">
        <v>10</v>
      </c>
      <c r="AG125" s="43">
        <v>40</v>
      </c>
      <c r="AH125" s="3">
        <v>15</v>
      </c>
      <c r="AI125" s="3"/>
      <c r="AJ125" s="3"/>
      <c r="AK125" s="3">
        <v>10</v>
      </c>
    </row>
    <row r="126" spans="1:37">
      <c r="A126" s="7"/>
      <c r="B126" s="6">
        <v>44</v>
      </c>
      <c r="C126" s="6" t="s">
        <v>451</v>
      </c>
      <c r="D126" s="6"/>
      <c r="E126" s="6"/>
      <c r="F126" s="6"/>
      <c r="G126" s="6"/>
      <c r="H126" s="6"/>
      <c r="I126" s="16"/>
      <c r="J126" s="27"/>
      <c r="K126" s="27"/>
      <c r="L126" s="27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27"/>
    </row>
    <row r="127" spans="1:37">
      <c r="A127" s="5"/>
      <c r="B127" s="4"/>
      <c r="C127" s="4"/>
      <c r="D127" s="4" t="s">
        <v>452</v>
      </c>
      <c r="E127" s="4" t="s">
        <v>453</v>
      </c>
      <c r="F127" s="4"/>
      <c r="G127" s="4"/>
      <c r="H127" s="4"/>
      <c r="I127" s="28">
        <v>60</v>
      </c>
      <c r="J127" s="3">
        <v>100</v>
      </c>
      <c r="K127" s="3"/>
      <c r="L127" s="3">
        <v>60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>
        <v>10</v>
      </c>
    </row>
    <row r="128" spans="1:37">
      <c r="A128" s="5"/>
      <c r="B128" s="4"/>
      <c r="C128" s="4"/>
      <c r="D128" s="4" t="s">
        <v>454</v>
      </c>
      <c r="E128" s="4" t="s">
        <v>455</v>
      </c>
      <c r="F128" s="4"/>
      <c r="G128" s="4"/>
      <c r="H128" s="4"/>
      <c r="I128" s="28">
        <v>50</v>
      </c>
      <c r="J128" s="3">
        <v>100</v>
      </c>
      <c r="K128" s="3"/>
      <c r="L128" s="3">
        <v>50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>
        <v>10</v>
      </c>
    </row>
    <row r="129" spans="1:37">
      <c r="A129" s="5"/>
      <c r="B129" s="4"/>
      <c r="C129" s="4"/>
      <c r="D129" s="4" t="s">
        <v>456</v>
      </c>
      <c r="E129" s="4" t="s">
        <v>457</v>
      </c>
      <c r="F129" s="4"/>
      <c r="G129" s="4"/>
      <c r="H129" s="4"/>
      <c r="I129" s="28">
        <v>60</v>
      </c>
      <c r="J129" s="3">
        <v>80</v>
      </c>
      <c r="K129" s="3"/>
      <c r="L129" s="3">
        <v>80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>
        <v>15</v>
      </c>
    </row>
    <row r="130" spans="1:37">
      <c r="A130" s="5"/>
      <c r="B130" s="4"/>
      <c r="C130" s="4"/>
      <c r="D130" s="4" t="s">
        <v>458</v>
      </c>
      <c r="E130" s="4" t="s">
        <v>459</v>
      </c>
      <c r="F130" s="4"/>
      <c r="G130" s="4"/>
      <c r="H130" s="4"/>
      <c r="I130" s="28">
        <v>30</v>
      </c>
      <c r="J130" s="3">
        <v>50</v>
      </c>
      <c r="K130" s="3"/>
      <c r="L130" s="3">
        <v>40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>
        <v>10</v>
      </c>
    </row>
    <row r="131" spans="1:37">
      <c r="A131" s="5"/>
      <c r="B131" s="4"/>
      <c r="C131" s="4"/>
      <c r="D131" s="4" t="s">
        <v>460</v>
      </c>
      <c r="E131" s="4" t="s">
        <v>461</v>
      </c>
      <c r="F131" s="4"/>
      <c r="G131" s="4"/>
      <c r="H131" s="4"/>
      <c r="I131" s="28">
        <v>40</v>
      </c>
      <c r="J131" s="3">
        <v>50</v>
      </c>
      <c r="K131" s="3"/>
      <c r="L131" s="3">
        <v>50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>
        <v>15</v>
      </c>
    </row>
    <row r="132" spans="1:37">
      <c r="A132" s="7"/>
      <c r="B132" s="6">
        <v>45</v>
      </c>
      <c r="C132" s="6" t="s">
        <v>462</v>
      </c>
      <c r="D132" s="6"/>
      <c r="E132" s="6"/>
      <c r="F132" s="6"/>
      <c r="G132" s="6"/>
      <c r="H132" s="6"/>
      <c r="I132" s="16"/>
      <c r="J132" s="6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</row>
    <row r="133" spans="1:37">
      <c r="A133" s="5"/>
      <c r="B133" s="4"/>
      <c r="C133" s="4"/>
      <c r="D133" s="4" t="s">
        <v>463</v>
      </c>
      <c r="E133" s="4" t="s">
        <v>462</v>
      </c>
      <c r="F133" s="4"/>
      <c r="G133" s="4"/>
      <c r="H133" s="4"/>
      <c r="I133" s="28">
        <v>60</v>
      </c>
      <c r="J133" s="3"/>
      <c r="K133" s="3">
        <v>80</v>
      </c>
      <c r="L133" s="3">
        <v>100</v>
      </c>
      <c r="M133" s="3"/>
      <c r="N133" s="3"/>
      <c r="O133" s="3">
        <v>60</v>
      </c>
      <c r="P133" s="3"/>
      <c r="Q133" s="3"/>
      <c r="R133" s="3"/>
      <c r="S133" s="3"/>
      <c r="T133" s="3"/>
      <c r="U133" s="3"/>
      <c r="V133" s="3"/>
      <c r="W133" s="3"/>
      <c r="X133" s="3">
        <v>80</v>
      </c>
      <c r="Y133" s="3"/>
      <c r="Z133" s="3"/>
      <c r="AA133" s="3"/>
      <c r="AB133" s="3">
        <v>30</v>
      </c>
      <c r="AC133" s="3">
        <v>60</v>
      </c>
      <c r="AD133" s="3">
        <v>30</v>
      </c>
      <c r="AE133" s="3"/>
      <c r="AF133" s="3"/>
      <c r="AG133" s="3"/>
      <c r="AH133" s="3"/>
      <c r="AI133" s="3"/>
      <c r="AJ133" s="3"/>
      <c r="AK133" s="3">
        <v>15</v>
      </c>
    </row>
    <row r="134" spans="1:37">
      <c r="A134" s="7"/>
      <c r="B134" s="6">
        <v>46</v>
      </c>
      <c r="C134" s="6" t="s">
        <v>464</v>
      </c>
      <c r="D134" s="6"/>
      <c r="E134" s="6"/>
      <c r="F134" s="6"/>
      <c r="G134" s="6"/>
      <c r="H134" s="6"/>
      <c r="I134" s="16"/>
      <c r="J134" s="6"/>
      <c r="K134" s="6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</row>
    <row r="135" spans="1:37">
      <c r="A135" s="5"/>
      <c r="B135" s="4"/>
      <c r="C135" s="4"/>
      <c r="D135" s="4" t="s">
        <v>465</v>
      </c>
      <c r="E135" s="4" t="s">
        <v>466</v>
      </c>
      <c r="F135" s="4"/>
      <c r="G135" s="4"/>
      <c r="H135" s="4"/>
      <c r="I135" s="28">
        <v>30</v>
      </c>
      <c r="J135" s="3"/>
      <c r="K135" s="3"/>
      <c r="L135" s="3">
        <v>40</v>
      </c>
      <c r="M135" s="3"/>
      <c r="N135" s="3"/>
      <c r="O135" s="3"/>
      <c r="P135" s="3"/>
      <c r="Q135" s="3"/>
      <c r="R135" s="3"/>
      <c r="S135" s="3">
        <v>50</v>
      </c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>
        <v>10</v>
      </c>
    </row>
    <row r="136" spans="1:37">
      <c r="A136" s="5"/>
      <c r="B136" s="4"/>
      <c r="C136" s="4"/>
      <c r="D136" s="4" t="s">
        <v>467</v>
      </c>
      <c r="E136" s="4" t="s">
        <v>468</v>
      </c>
      <c r="F136" s="4"/>
      <c r="G136" s="4"/>
      <c r="H136" s="4"/>
      <c r="I136" s="28">
        <v>50</v>
      </c>
      <c r="J136" s="3"/>
      <c r="K136" s="3"/>
      <c r="L136" s="3">
        <v>60</v>
      </c>
      <c r="M136" s="3"/>
      <c r="N136" s="3"/>
      <c r="O136" s="3"/>
      <c r="P136" s="3"/>
      <c r="Q136" s="3"/>
      <c r="R136" s="3"/>
      <c r="S136" s="3">
        <v>60</v>
      </c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>
        <v>20</v>
      </c>
    </row>
    <row r="137" spans="1:37">
      <c r="A137" s="7"/>
      <c r="B137" s="10">
        <v>47</v>
      </c>
      <c r="C137" s="9" t="s">
        <v>469</v>
      </c>
      <c r="D137" s="6"/>
      <c r="E137" s="6" t="s">
        <v>470</v>
      </c>
      <c r="F137" s="6"/>
      <c r="G137" s="6"/>
      <c r="H137" s="6"/>
      <c r="I137" s="16"/>
      <c r="J137" s="27"/>
      <c r="K137" s="6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</row>
    <row r="138" spans="1:37">
      <c r="A138" s="5"/>
      <c r="B138" s="8"/>
      <c r="C138" s="8"/>
      <c r="D138" s="4" t="s">
        <v>471</v>
      </c>
      <c r="E138" s="4" t="s">
        <v>469</v>
      </c>
      <c r="F138" s="42" t="s">
        <v>472</v>
      </c>
      <c r="G138" s="42"/>
      <c r="H138" s="42"/>
      <c r="I138" s="28">
        <v>40</v>
      </c>
      <c r="J138" s="3">
        <v>80</v>
      </c>
      <c r="K138" s="3"/>
      <c r="L138" s="3">
        <v>50</v>
      </c>
      <c r="M138" s="3"/>
      <c r="N138" s="3"/>
      <c r="O138" s="3"/>
      <c r="P138" s="3">
        <v>60</v>
      </c>
      <c r="Q138" s="3">
        <v>80</v>
      </c>
      <c r="R138" s="3"/>
      <c r="S138" s="3">
        <v>40</v>
      </c>
      <c r="T138" s="3">
        <v>50</v>
      </c>
      <c r="U138" s="3">
        <v>80</v>
      </c>
      <c r="V138" s="3">
        <v>50</v>
      </c>
      <c r="W138" s="3"/>
      <c r="X138" s="3">
        <v>25</v>
      </c>
      <c r="Y138" s="3">
        <v>30</v>
      </c>
      <c r="Z138" s="3"/>
      <c r="AA138" s="3">
        <v>25</v>
      </c>
      <c r="AB138" s="3">
        <v>25</v>
      </c>
      <c r="AC138" s="3">
        <v>40</v>
      </c>
      <c r="AD138" s="3"/>
      <c r="AE138" s="3">
        <v>20</v>
      </c>
      <c r="AF138" s="3">
        <v>40</v>
      </c>
      <c r="AG138" s="3">
        <v>40</v>
      </c>
      <c r="AH138" s="3">
        <v>20</v>
      </c>
      <c r="AI138" s="3"/>
      <c r="AJ138" s="3"/>
      <c r="AK138" s="3">
        <v>15</v>
      </c>
    </row>
    <row r="139" spans="1:37">
      <c r="A139" s="7"/>
      <c r="B139" s="6">
        <v>48</v>
      </c>
      <c r="C139" s="6" t="s">
        <v>473</v>
      </c>
      <c r="D139" s="6"/>
      <c r="E139" s="6"/>
      <c r="F139" s="6"/>
      <c r="G139" s="6"/>
      <c r="H139" s="6"/>
      <c r="I139" s="16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</row>
    <row r="140" spans="1:37">
      <c r="A140" s="5"/>
      <c r="B140" s="4"/>
      <c r="C140" s="4"/>
      <c r="D140" s="4" t="s">
        <v>474</v>
      </c>
      <c r="E140" s="4" t="s">
        <v>475</v>
      </c>
      <c r="F140" s="4"/>
      <c r="G140" s="4"/>
      <c r="H140" s="4"/>
      <c r="I140" s="28">
        <v>40</v>
      </c>
      <c r="J140" s="3">
        <v>50</v>
      </c>
      <c r="K140" s="3">
        <v>50</v>
      </c>
      <c r="L140" s="3">
        <v>50</v>
      </c>
      <c r="M140" s="3">
        <v>50</v>
      </c>
      <c r="N140" s="3">
        <v>50</v>
      </c>
      <c r="O140" s="3">
        <v>40</v>
      </c>
      <c r="P140" s="3">
        <v>50</v>
      </c>
      <c r="Q140" s="3">
        <v>50</v>
      </c>
      <c r="R140" s="3"/>
      <c r="S140" s="3">
        <v>50</v>
      </c>
      <c r="T140" s="3">
        <v>50</v>
      </c>
      <c r="U140" s="3">
        <v>50</v>
      </c>
      <c r="V140" s="3">
        <v>50</v>
      </c>
      <c r="W140" s="3">
        <v>50</v>
      </c>
      <c r="X140" s="3">
        <v>50</v>
      </c>
      <c r="Y140" s="3">
        <v>50</v>
      </c>
      <c r="Z140" s="3">
        <v>40</v>
      </c>
      <c r="AA140" s="3"/>
      <c r="AB140" s="3">
        <v>30</v>
      </c>
      <c r="AC140" s="3">
        <v>40</v>
      </c>
      <c r="AD140" s="3">
        <v>40</v>
      </c>
      <c r="AE140" s="3">
        <v>30</v>
      </c>
      <c r="AF140" s="3">
        <v>40</v>
      </c>
      <c r="AG140" s="3">
        <v>40</v>
      </c>
      <c r="AH140" s="3">
        <v>30</v>
      </c>
      <c r="AI140" s="3">
        <v>50</v>
      </c>
      <c r="AJ140" s="3"/>
      <c r="AK140" s="3">
        <v>15</v>
      </c>
    </row>
    <row r="141" spans="1:37">
      <c r="A141" s="29">
        <v>5</v>
      </c>
      <c r="B141" s="30" t="s">
        <v>476</v>
      </c>
      <c r="C141" s="30"/>
      <c r="D141" s="30"/>
      <c r="E141" s="30"/>
      <c r="F141" s="30"/>
      <c r="G141" s="30"/>
      <c r="H141" s="30"/>
      <c r="I141" s="28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</row>
    <row r="142" spans="1:37">
      <c r="A142" s="7"/>
      <c r="B142" s="6">
        <v>50</v>
      </c>
      <c r="C142" s="6" t="s">
        <v>477</v>
      </c>
      <c r="D142" s="6"/>
      <c r="E142" s="6"/>
      <c r="F142" s="6"/>
      <c r="G142" s="6"/>
      <c r="H142" s="6"/>
      <c r="I142" s="16"/>
      <c r="J142" s="6"/>
      <c r="K142" s="6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</row>
    <row r="143" spans="1:37">
      <c r="A143" s="5"/>
      <c r="B143" s="4"/>
      <c r="C143" s="4"/>
      <c r="D143" s="4" t="s">
        <v>478</v>
      </c>
      <c r="E143" s="4" t="s">
        <v>479</v>
      </c>
      <c r="F143" s="4"/>
      <c r="G143" s="4"/>
      <c r="H143" s="4"/>
      <c r="I143" s="28">
        <v>60</v>
      </c>
      <c r="J143" s="3"/>
      <c r="K143" s="3"/>
      <c r="L143" s="3">
        <v>80</v>
      </c>
      <c r="M143" s="3"/>
      <c r="N143" s="3"/>
      <c r="O143" s="3"/>
      <c r="P143" s="3">
        <v>50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>
        <v>80</v>
      </c>
      <c r="AI143" s="3"/>
      <c r="AJ143" s="3"/>
      <c r="AK143" s="3"/>
    </row>
    <row r="144" spans="1:37">
      <c r="A144" s="5"/>
      <c r="B144" s="4"/>
      <c r="C144" s="4"/>
      <c r="D144" s="4" t="s">
        <v>480</v>
      </c>
      <c r="E144" s="4" t="s">
        <v>481</v>
      </c>
      <c r="F144" s="4"/>
      <c r="G144" s="4"/>
      <c r="H144" s="4"/>
      <c r="I144" s="28">
        <v>60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>
        <v>60</v>
      </c>
      <c r="AI144" s="3"/>
      <c r="AJ144" s="3"/>
      <c r="AK144" s="3"/>
    </row>
    <row r="145" spans="1:37">
      <c r="A145" s="5"/>
      <c r="B145" s="4"/>
      <c r="C145" s="4"/>
      <c r="D145" s="4" t="s">
        <v>482</v>
      </c>
      <c r="E145" s="4" t="s">
        <v>483</v>
      </c>
      <c r="F145" s="4"/>
      <c r="G145" s="4"/>
      <c r="H145" s="4"/>
      <c r="I145" s="28">
        <v>80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>
        <v>80</v>
      </c>
      <c r="AI145" s="3"/>
      <c r="AJ145" s="3"/>
      <c r="AK145" s="3"/>
    </row>
    <row r="146" spans="1:37">
      <c r="A146" s="5"/>
      <c r="B146" s="4"/>
      <c r="C146" s="4"/>
      <c r="D146" s="4" t="s">
        <v>484</v>
      </c>
      <c r="E146" s="4" t="s">
        <v>485</v>
      </c>
      <c r="F146" s="4"/>
      <c r="G146" s="4"/>
      <c r="H146" s="4"/>
      <c r="I146" s="28">
        <v>50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>
        <v>50</v>
      </c>
      <c r="AI146" s="3"/>
      <c r="AJ146" s="3"/>
      <c r="AK146" s="3"/>
    </row>
    <row r="147" spans="1:37">
      <c r="A147" s="5"/>
      <c r="B147" s="4"/>
      <c r="C147" s="4"/>
      <c r="D147" s="4" t="s">
        <v>486</v>
      </c>
      <c r="E147" s="4" t="s">
        <v>487</v>
      </c>
      <c r="F147" s="4"/>
      <c r="G147" s="4"/>
      <c r="H147" s="4"/>
      <c r="I147" s="28">
        <v>40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>
        <v>40</v>
      </c>
      <c r="AI147" s="3"/>
      <c r="AJ147" s="3"/>
      <c r="AK147" s="3"/>
    </row>
    <row r="148" spans="1:37">
      <c r="A148" s="5"/>
      <c r="B148" s="4"/>
      <c r="C148" s="4"/>
      <c r="D148" s="4" t="s">
        <v>488</v>
      </c>
      <c r="E148" s="4" t="s">
        <v>489</v>
      </c>
      <c r="F148" s="4"/>
      <c r="G148" s="4"/>
      <c r="H148" s="4"/>
      <c r="I148" s="28">
        <v>40</v>
      </c>
      <c r="J148" s="3"/>
      <c r="K148" s="3"/>
      <c r="L148" s="3"/>
      <c r="M148" s="3"/>
      <c r="N148" s="3"/>
      <c r="O148" s="3"/>
      <c r="P148" s="3"/>
      <c r="Q148" s="3"/>
      <c r="R148" s="3"/>
      <c r="S148" s="3">
        <v>40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>
        <v>40</v>
      </c>
      <c r="AI148" s="3"/>
      <c r="AJ148" s="3"/>
      <c r="AK148" s="3"/>
    </row>
    <row r="149" spans="1:37">
      <c r="A149" s="5"/>
      <c r="B149" s="4"/>
      <c r="C149" s="4"/>
      <c r="D149" s="4" t="s">
        <v>490</v>
      </c>
      <c r="E149" s="4" t="s">
        <v>491</v>
      </c>
      <c r="F149" s="4"/>
      <c r="G149" s="4"/>
      <c r="H149" s="4"/>
      <c r="I149" s="28">
        <v>40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>
        <v>40</v>
      </c>
      <c r="AI149" s="3"/>
      <c r="AJ149" s="3"/>
      <c r="AK149" s="3"/>
    </row>
    <row r="150" spans="1:37">
      <c r="A150" s="7"/>
      <c r="B150" s="6">
        <v>51</v>
      </c>
      <c r="C150" s="6" t="s">
        <v>492</v>
      </c>
      <c r="D150" s="6"/>
      <c r="E150" s="6"/>
      <c r="F150" s="6"/>
      <c r="G150" s="6"/>
      <c r="H150" s="6"/>
      <c r="I150" s="16"/>
      <c r="J150" s="6"/>
      <c r="K150" s="6"/>
      <c r="L150" s="6"/>
      <c r="M150" s="6"/>
      <c r="N150" s="6"/>
      <c r="O150" s="6"/>
      <c r="P150" s="6"/>
      <c r="Q150" s="6"/>
      <c r="R150" s="27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</row>
    <row r="151" spans="1:37">
      <c r="A151" s="5"/>
      <c r="B151" s="4"/>
      <c r="C151" s="4"/>
      <c r="D151" s="4" t="s">
        <v>493</v>
      </c>
      <c r="E151" s="4" t="s">
        <v>494</v>
      </c>
      <c r="F151" s="4"/>
      <c r="G151" s="4"/>
      <c r="H151" s="4"/>
      <c r="I151" s="28">
        <v>40</v>
      </c>
      <c r="J151" s="3"/>
      <c r="K151" s="3"/>
      <c r="L151" s="3"/>
      <c r="M151" s="3"/>
      <c r="N151" s="3"/>
      <c r="O151" s="3"/>
      <c r="P151" s="3"/>
      <c r="Q151" s="3"/>
      <c r="R151" s="3">
        <v>40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>
      <c r="A152" s="7"/>
      <c r="B152" s="6">
        <v>52</v>
      </c>
      <c r="C152" s="6" t="s">
        <v>495</v>
      </c>
      <c r="D152" s="6"/>
      <c r="E152" s="6"/>
      <c r="F152" s="6"/>
      <c r="G152" s="6"/>
      <c r="H152" s="6"/>
      <c r="I152" s="16"/>
      <c r="J152" s="6"/>
      <c r="K152" s="6"/>
      <c r="L152" s="6"/>
      <c r="M152" s="6"/>
      <c r="N152" s="6"/>
      <c r="O152" s="6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</row>
    <row r="153" spans="1:37">
      <c r="A153" s="5"/>
      <c r="B153" s="4"/>
      <c r="C153" s="4"/>
      <c r="D153" s="4" t="s">
        <v>496</v>
      </c>
      <c r="E153" s="4" t="s">
        <v>497</v>
      </c>
      <c r="F153" s="4"/>
      <c r="G153" s="4"/>
      <c r="H153" s="4"/>
      <c r="I153" s="28">
        <v>60</v>
      </c>
      <c r="J153" s="3"/>
      <c r="K153" s="3"/>
      <c r="L153" s="3"/>
      <c r="M153" s="3"/>
      <c r="N153" s="3"/>
      <c r="O153" s="3"/>
      <c r="P153" s="3">
        <v>50</v>
      </c>
      <c r="Q153" s="3"/>
      <c r="R153" s="3"/>
      <c r="S153" s="3">
        <f t="shared" ref="S153" si="1">MEDIAN(S154:S158)</f>
        <v>60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>
        <v>60</v>
      </c>
      <c r="AI153" s="3"/>
      <c r="AJ153" s="3"/>
      <c r="AK153" s="3"/>
    </row>
    <row r="154" spans="1:37">
      <c r="A154" s="5"/>
      <c r="B154" s="4"/>
      <c r="C154" s="4"/>
      <c r="D154" s="4" t="s">
        <v>498</v>
      </c>
      <c r="E154" s="4" t="s">
        <v>499</v>
      </c>
      <c r="F154" s="4"/>
      <c r="G154" s="4"/>
      <c r="H154" s="4"/>
      <c r="I154" s="28">
        <v>60</v>
      </c>
      <c r="J154" s="3"/>
      <c r="K154" s="3"/>
      <c r="L154" s="3"/>
      <c r="M154" s="3"/>
      <c r="N154" s="3"/>
      <c r="O154" s="3"/>
      <c r="P154" s="3">
        <v>50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>
        <v>80</v>
      </c>
      <c r="AI154" s="3"/>
      <c r="AJ154" s="3"/>
      <c r="AK154" s="3"/>
    </row>
    <row r="155" spans="1:37">
      <c r="A155" s="5"/>
      <c r="B155" s="4"/>
      <c r="C155" s="4"/>
      <c r="D155" s="4" t="s">
        <v>500</v>
      </c>
      <c r="E155" s="4" t="s">
        <v>501</v>
      </c>
      <c r="F155" s="4"/>
      <c r="G155" s="4"/>
      <c r="H155" s="4"/>
      <c r="I155" s="28">
        <v>50</v>
      </c>
      <c r="J155" s="3"/>
      <c r="K155" s="3"/>
      <c r="L155" s="3"/>
      <c r="M155" s="3"/>
      <c r="N155" s="3"/>
      <c r="O155" s="3"/>
      <c r="P155" s="3"/>
      <c r="Q155" s="3"/>
      <c r="R155" s="3"/>
      <c r="S155" s="3">
        <v>60</v>
      </c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>
        <v>30</v>
      </c>
      <c r="AI155" s="3"/>
      <c r="AJ155" s="3"/>
      <c r="AK155" s="3"/>
    </row>
    <row r="156" spans="1:37">
      <c r="A156" s="5"/>
      <c r="B156" s="4"/>
      <c r="C156" s="4"/>
      <c r="D156" s="4" t="s">
        <v>502</v>
      </c>
      <c r="E156" s="4" t="s">
        <v>503</v>
      </c>
      <c r="F156" s="4"/>
      <c r="G156" s="4"/>
      <c r="H156" s="4"/>
      <c r="I156" s="28">
        <v>50</v>
      </c>
      <c r="J156" s="3"/>
      <c r="K156" s="3"/>
      <c r="L156" s="3"/>
      <c r="M156" s="3"/>
      <c r="N156" s="3"/>
      <c r="O156" s="3"/>
      <c r="P156" s="3"/>
      <c r="Q156" s="3"/>
      <c r="R156" s="3"/>
      <c r="S156" s="3">
        <v>60</v>
      </c>
      <c r="T156" s="3"/>
      <c r="U156" s="3">
        <v>80</v>
      </c>
      <c r="V156" s="3">
        <v>40</v>
      </c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>
        <v>30</v>
      </c>
      <c r="AI156" s="3"/>
      <c r="AJ156" s="3"/>
      <c r="AK156" s="3"/>
    </row>
    <row r="157" spans="1:37">
      <c r="A157" s="5"/>
      <c r="B157" s="4"/>
      <c r="C157" s="4"/>
      <c r="D157" s="4" t="s">
        <v>504</v>
      </c>
      <c r="E157" s="4" t="s">
        <v>505</v>
      </c>
      <c r="F157" s="4"/>
      <c r="G157" s="4"/>
      <c r="H157" s="4"/>
      <c r="I157" s="28">
        <v>20</v>
      </c>
      <c r="J157" s="3"/>
      <c r="K157" s="3"/>
      <c r="L157" s="3"/>
      <c r="M157" s="3"/>
      <c r="N157" s="3"/>
      <c r="O157" s="3"/>
      <c r="P157" s="3"/>
      <c r="Q157" s="3"/>
      <c r="R157" s="3">
        <v>20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>
      <c r="A158" s="7"/>
      <c r="B158" s="6">
        <v>53</v>
      </c>
      <c r="C158" s="6" t="s">
        <v>506</v>
      </c>
      <c r="D158" s="6"/>
      <c r="E158" s="6"/>
      <c r="F158" s="6"/>
      <c r="G158" s="6"/>
      <c r="H158" s="6"/>
      <c r="I158" s="16"/>
      <c r="J158" s="6"/>
      <c r="K158" s="6"/>
      <c r="L158" s="6"/>
      <c r="M158" s="6"/>
      <c r="N158" s="6"/>
      <c r="O158" s="6"/>
      <c r="P158" s="6"/>
      <c r="Q158" s="6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6"/>
      <c r="AJ158" s="6"/>
      <c r="AK158" s="6"/>
    </row>
    <row r="159" spans="1:37">
      <c r="A159" s="5"/>
      <c r="B159" s="4"/>
      <c r="C159" s="4"/>
      <c r="D159" s="4" t="s">
        <v>507</v>
      </c>
      <c r="E159" s="4" t="s">
        <v>508</v>
      </c>
      <c r="F159" s="4"/>
      <c r="G159" s="4"/>
      <c r="H159" s="4"/>
      <c r="I159" s="28">
        <v>30</v>
      </c>
      <c r="J159" s="3"/>
      <c r="K159" s="3"/>
      <c r="L159" s="3"/>
      <c r="M159" s="3"/>
      <c r="N159" s="3"/>
      <c r="O159" s="3"/>
      <c r="P159" s="3"/>
      <c r="Q159" s="3"/>
      <c r="R159" s="3">
        <v>30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>
      <c r="A160" s="5"/>
      <c r="B160" s="4"/>
      <c r="C160" s="4"/>
      <c r="D160" s="4" t="s">
        <v>509</v>
      </c>
      <c r="E160" s="4" t="s">
        <v>510</v>
      </c>
      <c r="F160" s="4"/>
      <c r="G160" s="4"/>
      <c r="H160" s="4"/>
      <c r="I160" s="28">
        <v>60</v>
      </c>
      <c r="J160" s="3"/>
      <c r="K160" s="3"/>
      <c r="L160" s="3"/>
      <c r="M160" s="3"/>
      <c r="N160" s="3"/>
      <c r="O160" s="3"/>
      <c r="P160" s="3"/>
      <c r="Q160" s="3"/>
      <c r="R160" s="3"/>
      <c r="S160" s="3">
        <v>60</v>
      </c>
      <c r="T160" s="3"/>
      <c r="U160" s="3">
        <v>60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>
        <v>60</v>
      </c>
      <c r="AI160" s="3"/>
      <c r="AJ160" s="3"/>
      <c r="AK160" s="3"/>
    </row>
    <row r="161" spans="1:37">
      <c r="A161" s="5"/>
      <c r="B161" s="4"/>
      <c r="C161" s="4"/>
      <c r="D161" s="4" t="s">
        <v>511</v>
      </c>
      <c r="E161" s="4" t="s">
        <v>512</v>
      </c>
      <c r="F161" s="4"/>
      <c r="G161" s="4"/>
      <c r="H161" s="4"/>
      <c r="I161" s="28">
        <v>30</v>
      </c>
      <c r="J161" s="3"/>
      <c r="K161" s="3"/>
      <c r="L161" s="3"/>
      <c r="M161" s="3"/>
      <c r="N161" s="3"/>
      <c r="O161" s="3"/>
      <c r="P161" s="3"/>
      <c r="Q161" s="3"/>
      <c r="R161" s="3">
        <v>30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>
      <c r="A162" s="7"/>
      <c r="B162" s="6">
        <v>54</v>
      </c>
      <c r="C162" s="6" t="s">
        <v>513</v>
      </c>
      <c r="D162" s="6"/>
      <c r="E162" s="6"/>
      <c r="F162" s="6"/>
      <c r="G162" s="6"/>
      <c r="H162" s="6"/>
      <c r="I162" s="16"/>
      <c r="J162" s="6"/>
      <c r="K162" s="6"/>
      <c r="L162" s="6"/>
      <c r="M162" s="6"/>
      <c r="N162" s="6"/>
      <c r="O162" s="6"/>
      <c r="P162" s="6"/>
      <c r="Q162" s="6"/>
      <c r="R162" s="27"/>
      <c r="S162" s="27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</row>
    <row r="163" spans="1:37">
      <c r="A163" s="5"/>
      <c r="B163" s="4"/>
      <c r="C163" s="4"/>
      <c r="D163" s="4" t="s">
        <v>514</v>
      </c>
      <c r="E163" s="4" t="s">
        <v>515</v>
      </c>
      <c r="F163" s="4"/>
      <c r="G163" s="4"/>
      <c r="H163" s="4"/>
      <c r="I163" s="28">
        <v>40</v>
      </c>
      <c r="J163" s="3"/>
      <c r="K163" s="3"/>
      <c r="L163" s="3"/>
      <c r="M163" s="3"/>
      <c r="N163" s="3"/>
      <c r="O163" s="3"/>
      <c r="P163" s="3"/>
      <c r="Q163" s="3"/>
      <c r="R163" s="3">
        <v>40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>
      <c r="A164" s="5"/>
      <c r="B164" s="4"/>
      <c r="C164" s="4"/>
      <c r="D164" s="4" t="s">
        <v>516</v>
      </c>
      <c r="E164" s="4" t="s">
        <v>510</v>
      </c>
      <c r="F164" s="4"/>
      <c r="G164" s="4"/>
      <c r="H164" s="4"/>
      <c r="I164" s="28">
        <v>40</v>
      </c>
      <c r="J164" s="3"/>
      <c r="K164" s="3"/>
      <c r="L164" s="3"/>
      <c r="M164" s="3"/>
      <c r="N164" s="3"/>
      <c r="O164" s="3"/>
      <c r="P164" s="3"/>
      <c r="Q164" s="3"/>
      <c r="R164" s="3"/>
      <c r="S164" s="3">
        <v>40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>
      <c r="A165" s="5"/>
      <c r="B165" s="4"/>
      <c r="C165" s="4"/>
      <c r="D165" s="4" t="s">
        <v>517</v>
      </c>
      <c r="E165" s="4" t="s">
        <v>518</v>
      </c>
      <c r="F165" s="4"/>
      <c r="G165" s="4"/>
      <c r="H165" s="4"/>
      <c r="I165" s="28">
        <v>30</v>
      </c>
      <c r="J165" s="3"/>
      <c r="K165" s="3"/>
      <c r="L165" s="3"/>
      <c r="M165" s="3"/>
      <c r="N165" s="3"/>
      <c r="O165" s="3"/>
      <c r="P165" s="3"/>
      <c r="Q165" s="3"/>
      <c r="R165" s="3">
        <v>30</v>
      </c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>
      <c r="A166" s="7"/>
      <c r="B166" s="6">
        <v>55</v>
      </c>
      <c r="C166" s="6" t="s">
        <v>519</v>
      </c>
      <c r="D166" s="6"/>
      <c r="E166" s="6"/>
      <c r="F166" s="6"/>
      <c r="G166" s="6"/>
      <c r="H166" s="6"/>
      <c r="I166" s="16"/>
      <c r="J166" s="6"/>
      <c r="K166" s="6"/>
      <c r="L166" s="6"/>
      <c r="M166" s="6"/>
      <c r="N166" s="6"/>
      <c r="O166" s="6"/>
      <c r="P166" s="6"/>
      <c r="Q166" s="6"/>
      <c r="R166" s="27"/>
      <c r="S166" s="27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</row>
    <row r="167" spans="1:37">
      <c r="A167" s="5"/>
      <c r="B167" s="4"/>
      <c r="C167" s="4"/>
      <c r="D167" s="4" t="s">
        <v>520</v>
      </c>
      <c r="E167" s="4" t="s">
        <v>521</v>
      </c>
      <c r="F167" s="4"/>
      <c r="G167" s="4"/>
      <c r="H167" s="4"/>
      <c r="I167" s="28">
        <v>20</v>
      </c>
      <c r="J167" s="3"/>
      <c r="K167" s="3"/>
      <c r="L167" s="3"/>
      <c r="M167" s="3"/>
      <c r="N167" s="3"/>
      <c r="O167" s="3"/>
      <c r="P167" s="3"/>
      <c r="Q167" s="3"/>
      <c r="R167" s="3">
        <v>20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>
      <c r="A168" s="5"/>
      <c r="B168" s="4"/>
      <c r="C168" s="4"/>
      <c r="D168" s="4" t="s">
        <v>509</v>
      </c>
      <c r="E168" s="4" t="s">
        <v>510</v>
      </c>
      <c r="F168" s="4"/>
      <c r="G168" s="4"/>
      <c r="H168" s="4"/>
      <c r="I168" s="28">
        <v>30</v>
      </c>
      <c r="J168" s="3"/>
      <c r="K168" s="3"/>
      <c r="L168" s="3"/>
      <c r="M168" s="3"/>
      <c r="N168" s="3"/>
      <c r="O168" s="3"/>
      <c r="P168" s="3"/>
      <c r="Q168" s="3"/>
      <c r="R168" s="3"/>
      <c r="S168" s="3">
        <v>30</v>
      </c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>
      <c r="A169" s="5"/>
      <c r="B169" s="4"/>
      <c r="C169" s="4"/>
      <c r="D169" s="4" t="s">
        <v>511</v>
      </c>
      <c r="E169" s="4" t="s">
        <v>522</v>
      </c>
      <c r="F169" s="4"/>
      <c r="G169" s="4"/>
      <c r="H169" s="4"/>
      <c r="I169" s="28">
        <v>20</v>
      </c>
      <c r="J169" s="3"/>
      <c r="K169" s="3"/>
      <c r="L169" s="3"/>
      <c r="M169" s="3"/>
      <c r="N169" s="3"/>
      <c r="O169" s="3"/>
      <c r="P169" s="3"/>
      <c r="Q169" s="3"/>
      <c r="R169" s="3">
        <v>20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>
      <c r="A170" s="7"/>
      <c r="B170" s="6">
        <v>56</v>
      </c>
      <c r="C170" s="6" t="s">
        <v>523</v>
      </c>
      <c r="D170" s="6"/>
      <c r="E170" s="6"/>
      <c r="F170" s="6"/>
      <c r="G170" s="6"/>
      <c r="H170" s="6"/>
      <c r="I170" s="16"/>
      <c r="J170" s="6"/>
      <c r="K170" s="6"/>
      <c r="L170" s="6"/>
      <c r="M170" s="6"/>
      <c r="N170" s="6"/>
      <c r="O170" s="6"/>
      <c r="P170" s="6"/>
      <c r="Q170" s="6"/>
      <c r="R170" s="27"/>
      <c r="S170" s="27"/>
      <c r="T170" s="27"/>
      <c r="U170" s="27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27"/>
      <c r="AI170" s="6"/>
      <c r="AJ170" s="6"/>
      <c r="AK170" s="6"/>
    </row>
    <row r="171" spans="1:37">
      <c r="A171" s="5"/>
      <c r="B171" s="4"/>
      <c r="C171" s="4"/>
      <c r="D171" s="4" t="s">
        <v>524</v>
      </c>
      <c r="E171" s="4" t="s">
        <v>525</v>
      </c>
      <c r="F171" s="4"/>
      <c r="G171" s="4"/>
      <c r="H171" s="4"/>
      <c r="I171" s="28">
        <v>30</v>
      </c>
      <c r="J171" s="3"/>
      <c r="K171" s="3"/>
      <c r="L171" s="3"/>
      <c r="M171" s="3"/>
      <c r="N171" s="3"/>
      <c r="O171" s="3"/>
      <c r="P171" s="3"/>
      <c r="Q171" s="3"/>
      <c r="R171" s="3">
        <v>30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>
      <c r="A172" s="5"/>
      <c r="B172" s="4"/>
      <c r="C172" s="4"/>
      <c r="D172" s="4" t="s">
        <v>526</v>
      </c>
      <c r="E172" s="4" t="s">
        <v>510</v>
      </c>
      <c r="F172" s="4"/>
      <c r="G172" s="4"/>
      <c r="H172" s="4"/>
      <c r="I172" s="28">
        <v>60</v>
      </c>
      <c r="J172" s="3"/>
      <c r="K172" s="3"/>
      <c r="L172" s="3"/>
      <c r="M172" s="3"/>
      <c r="N172" s="3"/>
      <c r="O172" s="3"/>
      <c r="P172" s="3"/>
      <c r="Q172" s="3"/>
      <c r="R172" s="3"/>
      <c r="S172" s="3">
        <v>80</v>
      </c>
      <c r="T172" s="3"/>
      <c r="U172" s="3">
        <v>80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>
        <v>40</v>
      </c>
      <c r="AI172" s="3"/>
      <c r="AJ172" s="3"/>
      <c r="AK172" s="3"/>
    </row>
    <row r="173" spans="1:37">
      <c r="A173" s="5"/>
      <c r="B173" s="4"/>
      <c r="C173" s="4"/>
      <c r="D173" s="4" t="s">
        <v>527</v>
      </c>
      <c r="E173" s="4" t="s">
        <v>528</v>
      </c>
      <c r="F173" s="4"/>
      <c r="G173" s="4"/>
      <c r="H173" s="4"/>
      <c r="I173" s="28">
        <v>40</v>
      </c>
      <c r="J173" s="3"/>
      <c r="K173" s="3"/>
      <c r="L173" s="3"/>
      <c r="M173" s="3"/>
      <c r="N173" s="3"/>
      <c r="O173" s="3"/>
      <c r="P173" s="3"/>
      <c r="Q173" s="3"/>
      <c r="R173" s="3">
        <v>40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>
      <c r="A174" s="7"/>
      <c r="B174" s="6">
        <v>57</v>
      </c>
      <c r="C174" s="6" t="s">
        <v>529</v>
      </c>
      <c r="D174" s="6"/>
      <c r="E174" s="6"/>
      <c r="F174" s="6"/>
      <c r="G174" s="6"/>
      <c r="H174" s="6"/>
      <c r="I174" s="16"/>
      <c r="J174" s="6"/>
      <c r="K174" s="6"/>
      <c r="L174" s="6"/>
      <c r="M174" s="6"/>
      <c r="N174" s="6"/>
      <c r="O174" s="6"/>
      <c r="P174" s="6"/>
      <c r="Q174" s="6"/>
      <c r="R174" s="27"/>
      <c r="S174" s="27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</row>
    <row r="175" spans="1:37">
      <c r="A175" s="5"/>
      <c r="B175" s="4"/>
      <c r="C175" s="4"/>
      <c r="D175" s="4" t="s">
        <v>530</v>
      </c>
      <c r="E175" s="4" t="s">
        <v>531</v>
      </c>
      <c r="F175" s="4"/>
      <c r="G175" s="4"/>
      <c r="H175" s="4"/>
      <c r="I175" s="28">
        <v>25</v>
      </c>
      <c r="J175" s="3"/>
      <c r="K175" s="3"/>
      <c r="L175" s="3"/>
      <c r="M175" s="3"/>
      <c r="N175" s="3"/>
      <c r="O175" s="3"/>
      <c r="P175" s="3"/>
      <c r="Q175" s="3"/>
      <c r="R175" s="3">
        <v>25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>
      <c r="A176" s="5"/>
      <c r="B176" s="4"/>
      <c r="C176" s="4"/>
      <c r="D176" s="4" t="s">
        <v>532</v>
      </c>
      <c r="E176" s="4" t="s">
        <v>510</v>
      </c>
      <c r="F176" s="4"/>
      <c r="G176" s="4"/>
      <c r="H176" s="4"/>
      <c r="I176" s="28">
        <v>50</v>
      </c>
      <c r="J176" s="3"/>
      <c r="K176" s="3"/>
      <c r="L176" s="3"/>
      <c r="M176" s="3"/>
      <c r="N176" s="3"/>
      <c r="O176" s="3"/>
      <c r="P176" s="3"/>
      <c r="Q176" s="3"/>
      <c r="R176" s="3"/>
      <c r="S176" s="3">
        <v>50</v>
      </c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>
        <v>50</v>
      </c>
      <c r="AI176" s="3"/>
      <c r="AJ176" s="3"/>
      <c r="AK176" s="3"/>
    </row>
    <row r="177" spans="1:37">
      <c r="A177" s="5"/>
      <c r="B177" s="4"/>
      <c r="C177" s="4"/>
      <c r="D177" s="4" t="s">
        <v>533</v>
      </c>
      <c r="E177" s="4" t="s">
        <v>534</v>
      </c>
      <c r="F177" s="4"/>
      <c r="G177" s="4"/>
      <c r="H177" s="4"/>
      <c r="I177" s="28">
        <v>25</v>
      </c>
      <c r="J177" s="3"/>
      <c r="K177" s="3"/>
      <c r="L177" s="3"/>
      <c r="M177" s="3"/>
      <c r="N177" s="3"/>
      <c r="O177" s="3"/>
      <c r="P177" s="3"/>
      <c r="Q177" s="3"/>
      <c r="R177" s="3">
        <v>25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>
      <c r="A178" s="7"/>
      <c r="B178" s="6">
        <v>58</v>
      </c>
      <c r="C178" s="6" t="s">
        <v>535</v>
      </c>
      <c r="D178" s="6"/>
      <c r="E178" s="6"/>
      <c r="F178" s="6"/>
      <c r="G178" s="6"/>
      <c r="H178" s="6"/>
      <c r="I178" s="16"/>
      <c r="J178" s="6"/>
      <c r="K178" s="6"/>
      <c r="L178" s="6"/>
      <c r="M178" s="6"/>
      <c r="N178" s="6"/>
      <c r="O178" s="6"/>
      <c r="P178" s="6"/>
      <c r="Q178" s="6"/>
      <c r="R178" s="27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</row>
    <row r="179" spans="1:37">
      <c r="A179" s="5"/>
      <c r="B179" s="4"/>
      <c r="C179" s="4"/>
      <c r="D179" s="4" t="s">
        <v>536</v>
      </c>
      <c r="E179" s="4" t="s">
        <v>537</v>
      </c>
      <c r="F179" s="4"/>
      <c r="G179" s="4"/>
      <c r="H179" s="4"/>
      <c r="I179" s="28">
        <v>40</v>
      </c>
      <c r="J179" s="3"/>
      <c r="K179" s="3"/>
      <c r="L179" s="3"/>
      <c r="M179" s="3"/>
      <c r="N179" s="3"/>
      <c r="O179" s="3"/>
      <c r="P179" s="3"/>
      <c r="Q179" s="3"/>
      <c r="R179" s="3">
        <v>40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>
      <c r="A180" s="5"/>
      <c r="B180" s="4"/>
      <c r="C180" s="4"/>
      <c r="D180" s="4" t="s">
        <v>538</v>
      </c>
      <c r="E180" s="4" t="s">
        <v>539</v>
      </c>
      <c r="F180" s="4"/>
      <c r="G180" s="4"/>
      <c r="H180" s="4"/>
      <c r="I180" s="28">
        <v>30</v>
      </c>
      <c r="J180" s="3"/>
      <c r="K180" s="3"/>
      <c r="L180" s="3"/>
      <c r="M180" s="3"/>
      <c r="N180" s="3"/>
      <c r="O180" s="3"/>
      <c r="P180" s="3"/>
      <c r="Q180" s="3"/>
      <c r="R180" s="3">
        <v>30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>
      <c r="A181" s="5"/>
      <c r="B181" s="4"/>
      <c r="C181" s="4"/>
      <c r="D181" s="4" t="s">
        <v>540</v>
      </c>
      <c r="E181" s="4" t="s">
        <v>541</v>
      </c>
      <c r="F181" s="4"/>
      <c r="G181" s="4"/>
      <c r="H181" s="4"/>
      <c r="I181" s="28">
        <v>40</v>
      </c>
      <c r="J181" s="3"/>
      <c r="K181" s="3"/>
      <c r="L181" s="3"/>
      <c r="M181" s="3"/>
      <c r="N181" s="3"/>
      <c r="O181" s="3"/>
      <c r="P181" s="3"/>
      <c r="Q181" s="3"/>
      <c r="R181" s="3">
        <v>40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>
      <c r="A182" s="29">
        <v>6</v>
      </c>
      <c r="B182" s="30" t="s">
        <v>542</v>
      </c>
      <c r="C182" s="30"/>
      <c r="D182" s="30"/>
      <c r="E182" s="30"/>
      <c r="F182" s="30"/>
      <c r="G182" s="30"/>
      <c r="H182" s="30"/>
      <c r="I182" s="28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</row>
    <row r="183" spans="1:37">
      <c r="A183" s="7"/>
      <c r="B183" s="6">
        <v>60</v>
      </c>
      <c r="C183" s="6" t="s">
        <v>543</v>
      </c>
      <c r="D183" s="6"/>
      <c r="E183" s="6"/>
      <c r="F183" s="6"/>
      <c r="G183" s="6"/>
      <c r="H183" s="6"/>
      <c r="I183" s="16"/>
      <c r="J183" s="6"/>
      <c r="K183" s="6"/>
      <c r="L183" s="6"/>
      <c r="M183" s="6"/>
      <c r="N183" s="6"/>
      <c r="O183" s="6"/>
      <c r="P183" s="6"/>
      <c r="Q183" s="6"/>
      <c r="R183" s="27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</row>
    <row r="184" spans="1:37">
      <c r="A184" s="5"/>
      <c r="B184" s="4"/>
      <c r="C184" s="4"/>
      <c r="D184" s="4" t="s">
        <v>544</v>
      </c>
      <c r="E184" s="4" t="s">
        <v>545</v>
      </c>
      <c r="F184" s="4"/>
      <c r="G184" s="4"/>
      <c r="H184" s="4"/>
      <c r="I184" s="28">
        <v>40</v>
      </c>
      <c r="J184" s="3"/>
      <c r="K184" s="3"/>
      <c r="L184" s="3"/>
      <c r="M184" s="3"/>
      <c r="N184" s="3"/>
      <c r="O184" s="3"/>
      <c r="P184" s="3"/>
      <c r="Q184" s="3"/>
      <c r="R184" s="3">
        <v>40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>
      <c r="A185" s="5"/>
      <c r="B185" s="4"/>
      <c r="C185" s="4"/>
      <c r="D185" s="4" t="s">
        <v>546</v>
      </c>
      <c r="E185" s="4" t="s">
        <v>547</v>
      </c>
      <c r="F185" s="4"/>
      <c r="G185" s="4"/>
      <c r="H185" s="4"/>
      <c r="I185" s="28">
        <v>40</v>
      </c>
      <c r="J185" s="3"/>
      <c r="K185" s="3"/>
      <c r="L185" s="3"/>
      <c r="M185" s="3"/>
      <c r="N185" s="3"/>
      <c r="O185" s="3"/>
      <c r="P185" s="3"/>
      <c r="Q185" s="3"/>
      <c r="R185" s="3">
        <v>40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>
      <c r="A186" s="7"/>
      <c r="B186" s="6">
        <v>62</v>
      </c>
      <c r="C186" s="6" t="s">
        <v>548</v>
      </c>
      <c r="D186" s="6"/>
      <c r="E186" s="6"/>
      <c r="F186" s="6"/>
      <c r="G186" s="6"/>
      <c r="H186" s="6"/>
      <c r="I186" s="16"/>
      <c r="J186" s="6"/>
      <c r="K186" s="6"/>
      <c r="L186" s="6"/>
      <c r="M186" s="6"/>
      <c r="N186" s="6"/>
      <c r="O186" s="6"/>
      <c r="P186" s="6"/>
      <c r="Q186" s="6"/>
      <c r="R186" s="27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</row>
    <row r="187" spans="1:37">
      <c r="A187" s="5"/>
      <c r="B187" s="4"/>
      <c r="C187" s="4"/>
      <c r="D187" s="4" t="s">
        <v>549</v>
      </c>
      <c r="E187" s="4" t="s">
        <v>550</v>
      </c>
      <c r="F187" s="4"/>
      <c r="G187" s="4"/>
      <c r="H187" s="4"/>
      <c r="I187" s="28">
        <v>80</v>
      </c>
      <c r="J187" s="3"/>
      <c r="K187" s="3"/>
      <c r="L187" s="3"/>
      <c r="M187" s="3"/>
      <c r="N187" s="3"/>
      <c r="O187" s="3"/>
      <c r="P187" s="3"/>
      <c r="Q187" s="3"/>
      <c r="R187" s="3">
        <v>80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>
      <c r="A188" s="5"/>
      <c r="B188" s="4"/>
      <c r="C188" s="4"/>
      <c r="D188" s="4" t="s">
        <v>551</v>
      </c>
      <c r="E188" s="4" t="s">
        <v>552</v>
      </c>
      <c r="F188" s="4"/>
      <c r="G188" s="4"/>
      <c r="H188" s="4"/>
      <c r="I188" s="28">
        <v>80</v>
      </c>
      <c r="J188" s="3"/>
      <c r="K188" s="3"/>
      <c r="L188" s="3"/>
      <c r="M188" s="3"/>
      <c r="N188" s="3"/>
      <c r="O188" s="3"/>
      <c r="P188" s="3"/>
      <c r="Q188" s="3"/>
      <c r="R188" s="3">
        <v>80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>
      <c r="A189" s="5"/>
      <c r="B189" s="4"/>
      <c r="C189" s="4"/>
      <c r="D189" s="4" t="s">
        <v>553</v>
      </c>
      <c r="E189" s="4" t="s">
        <v>554</v>
      </c>
      <c r="F189" s="4"/>
      <c r="G189" s="4"/>
      <c r="H189" s="4"/>
      <c r="I189" s="28">
        <v>30</v>
      </c>
      <c r="J189" s="3"/>
      <c r="K189" s="3"/>
      <c r="L189" s="3"/>
      <c r="M189" s="3"/>
      <c r="N189" s="3"/>
      <c r="O189" s="3"/>
      <c r="P189" s="3"/>
      <c r="Q189" s="3"/>
      <c r="R189" s="3">
        <v>30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>
      <c r="A190" s="5"/>
      <c r="B190" s="4"/>
      <c r="C190" s="4"/>
      <c r="D190" s="4" t="s">
        <v>555</v>
      </c>
      <c r="E190" s="4" t="s">
        <v>556</v>
      </c>
      <c r="F190" s="4"/>
      <c r="G190" s="4"/>
      <c r="H190" s="4"/>
      <c r="I190" s="28">
        <v>30</v>
      </c>
      <c r="J190" s="3"/>
      <c r="K190" s="3"/>
      <c r="L190" s="3"/>
      <c r="M190" s="3"/>
      <c r="N190" s="3"/>
      <c r="O190" s="3"/>
      <c r="P190" s="3"/>
      <c r="Q190" s="3"/>
      <c r="R190" s="3">
        <v>30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>
      <c r="A191" s="5"/>
      <c r="B191" s="4"/>
      <c r="C191" s="4"/>
      <c r="D191" s="4" t="s">
        <v>557</v>
      </c>
      <c r="E191" s="4" t="s">
        <v>558</v>
      </c>
      <c r="F191" s="4"/>
      <c r="G191" s="4"/>
      <c r="H191" s="4"/>
      <c r="I191" s="28">
        <v>30</v>
      </c>
      <c r="J191" s="3"/>
      <c r="K191" s="3"/>
      <c r="L191" s="3"/>
      <c r="M191" s="3"/>
      <c r="N191" s="3"/>
      <c r="O191" s="3"/>
      <c r="P191" s="3"/>
      <c r="Q191" s="3"/>
      <c r="R191" s="3">
        <v>30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>
      <c r="A192" s="7"/>
      <c r="B192" s="6">
        <v>63</v>
      </c>
      <c r="C192" s="6" t="s">
        <v>559</v>
      </c>
      <c r="D192" s="6"/>
      <c r="E192" s="6"/>
      <c r="F192" s="6"/>
      <c r="G192" s="6"/>
      <c r="H192" s="6"/>
      <c r="I192" s="16"/>
      <c r="J192" s="6"/>
      <c r="K192" s="6"/>
      <c r="L192" s="6"/>
      <c r="M192" s="6"/>
      <c r="N192" s="6"/>
      <c r="O192" s="6"/>
      <c r="P192" s="6"/>
      <c r="Q192" s="6"/>
      <c r="R192" s="27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</row>
    <row r="193" spans="1:37">
      <c r="A193" s="5"/>
      <c r="B193" s="4"/>
      <c r="C193" s="4"/>
      <c r="D193" s="4" t="s">
        <v>560</v>
      </c>
      <c r="E193" s="4" t="s">
        <v>550</v>
      </c>
      <c r="F193" s="4"/>
      <c r="G193" s="4"/>
      <c r="H193" s="4"/>
      <c r="I193" s="28">
        <v>80</v>
      </c>
      <c r="J193" s="3"/>
      <c r="K193" s="3"/>
      <c r="L193" s="3"/>
      <c r="M193" s="3"/>
      <c r="N193" s="3"/>
      <c r="O193" s="3"/>
      <c r="P193" s="3"/>
      <c r="Q193" s="3"/>
      <c r="R193" s="3">
        <v>80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>
      <c r="A194" s="5"/>
      <c r="B194" s="4"/>
      <c r="C194" s="4"/>
      <c r="D194" s="4" t="s">
        <v>561</v>
      </c>
      <c r="E194" s="4" t="s">
        <v>552</v>
      </c>
      <c r="F194" s="4"/>
      <c r="G194" s="4"/>
      <c r="H194" s="4"/>
      <c r="I194" s="28">
        <v>80</v>
      </c>
      <c r="J194" s="3"/>
      <c r="K194" s="3"/>
      <c r="L194" s="3"/>
      <c r="M194" s="3"/>
      <c r="N194" s="3"/>
      <c r="O194" s="3"/>
      <c r="P194" s="3"/>
      <c r="Q194" s="3"/>
      <c r="R194" s="3">
        <v>80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>
      <c r="A195" s="5"/>
      <c r="B195" s="4"/>
      <c r="C195" s="4"/>
      <c r="D195" s="4" t="s">
        <v>562</v>
      </c>
      <c r="E195" s="4" t="s">
        <v>554</v>
      </c>
      <c r="F195" s="4"/>
      <c r="G195" s="4"/>
      <c r="H195" s="4"/>
      <c r="I195" s="28">
        <v>30</v>
      </c>
      <c r="J195" s="3"/>
      <c r="K195" s="3"/>
      <c r="L195" s="3"/>
      <c r="M195" s="3"/>
      <c r="N195" s="3"/>
      <c r="O195" s="3"/>
      <c r="P195" s="3"/>
      <c r="Q195" s="3"/>
      <c r="R195" s="3">
        <v>30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>
      <c r="A196" s="5"/>
      <c r="B196" s="4"/>
      <c r="C196" s="4"/>
      <c r="D196" s="4" t="s">
        <v>563</v>
      </c>
      <c r="E196" s="4" t="s">
        <v>556</v>
      </c>
      <c r="F196" s="4"/>
      <c r="G196" s="4"/>
      <c r="H196" s="4"/>
      <c r="I196" s="28">
        <v>20</v>
      </c>
      <c r="J196" s="3"/>
      <c r="K196" s="3"/>
      <c r="L196" s="3"/>
      <c r="M196" s="3"/>
      <c r="N196" s="3"/>
      <c r="O196" s="3"/>
      <c r="P196" s="3"/>
      <c r="Q196" s="3"/>
      <c r="R196" s="3">
        <v>20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>
      <c r="A197" s="5"/>
      <c r="B197" s="4"/>
      <c r="C197" s="4"/>
      <c r="D197" s="4" t="s">
        <v>564</v>
      </c>
      <c r="E197" s="4" t="s">
        <v>565</v>
      </c>
      <c r="F197" s="4"/>
      <c r="G197" s="4"/>
      <c r="H197" s="4"/>
      <c r="I197" s="28">
        <v>25</v>
      </c>
      <c r="J197" s="3"/>
      <c r="K197" s="3"/>
      <c r="L197" s="3"/>
      <c r="M197" s="3"/>
      <c r="N197" s="3"/>
      <c r="O197" s="3"/>
      <c r="P197" s="3"/>
      <c r="Q197" s="3"/>
      <c r="R197" s="3">
        <v>25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>
      <c r="A198" s="5"/>
      <c r="B198" s="4"/>
      <c r="C198" s="4"/>
      <c r="D198" s="4" t="s">
        <v>566</v>
      </c>
      <c r="E198" s="4" t="s">
        <v>567</v>
      </c>
      <c r="F198" s="4"/>
      <c r="G198" s="4"/>
      <c r="H198" s="4"/>
      <c r="I198" s="28">
        <v>25</v>
      </c>
      <c r="J198" s="3"/>
      <c r="K198" s="3"/>
      <c r="L198" s="3"/>
      <c r="M198" s="3"/>
      <c r="N198" s="3"/>
      <c r="O198" s="3"/>
      <c r="P198" s="3"/>
      <c r="Q198" s="3"/>
      <c r="R198" s="3">
        <v>25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>
      <c r="A199" s="5"/>
      <c r="B199" s="4"/>
      <c r="C199" s="4"/>
      <c r="D199" s="4" t="s">
        <v>568</v>
      </c>
      <c r="E199" s="4" t="s">
        <v>569</v>
      </c>
      <c r="F199" s="4"/>
      <c r="G199" s="4"/>
      <c r="H199" s="4"/>
      <c r="I199" s="28">
        <v>25</v>
      </c>
      <c r="J199" s="3"/>
      <c r="K199" s="3"/>
      <c r="L199" s="3"/>
      <c r="M199" s="3"/>
      <c r="N199" s="3"/>
      <c r="O199" s="3"/>
      <c r="P199" s="3"/>
      <c r="Q199" s="3"/>
      <c r="R199" s="3">
        <v>25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>
      <c r="A200" s="7"/>
      <c r="B200" s="6">
        <v>64</v>
      </c>
      <c r="C200" s="6" t="s">
        <v>570</v>
      </c>
      <c r="D200" s="6"/>
      <c r="E200" s="6"/>
      <c r="F200" s="6"/>
      <c r="G200" s="6"/>
      <c r="H200" s="6"/>
      <c r="I200" s="16"/>
      <c r="J200" s="6"/>
      <c r="K200" s="6"/>
      <c r="L200" s="6"/>
      <c r="M200" s="6"/>
      <c r="N200" s="6"/>
      <c r="O200" s="6"/>
      <c r="P200" s="6"/>
      <c r="Q200" s="6"/>
      <c r="R200" s="27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</row>
    <row r="201" spans="1:37">
      <c r="A201" s="5"/>
      <c r="B201" s="4"/>
      <c r="C201" s="4"/>
      <c r="D201" s="4" t="s">
        <v>571</v>
      </c>
      <c r="E201" s="4" t="s">
        <v>572</v>
      </c>
      <c r="F201" s="4"/>
      <c r="G201" s="4"/>
      <c r="H201" s="4"/>
      <c r="I201" s="28">
        <v>20</v>
      </c>
      <c r="J201" s="3"/>
      <c r="K201" s="3"/>
      <c r="L201" s="3"/>
      <c r="M201" s="3"/>
      <c r="N201" s="3"/>
      <c r="O201" s="3"/>
      <c r="P201" s="3"/>
      <c r="Q201" s="3"/>
      <c r="R201" s="3">
        <v>20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>
      <c r="A202" s="5"/>
      <c r="B202" s="4"/>
      <c r="C202" s="4"/>
      <c r="D202" s="4" t="s">
        <v>573</v>
      </c>
      <c r="E202" s="4" t="s">
        <v>574</v>
      </c>
      <c r="F202" s="4"/>
      <c r="G202" s="4"/>
      <c r="H202" s="4"/>
      <c r="I202" s="28">
        <v>15</v>
      </c>
      <c r="J202" s="3"/>
      <c r="K202" s="3"/>
      <c r="L202" s="3"/>
      <c r="M202" s="3"/>
      <c r="N202" s="3"/>
      <c r="O202" s="3"/>
      <c r="P202" s="3"/>
      <c r="Q202" s="3"/>
      <c r="R202" s="3">
        <v>15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>
      <c r="A203" s="5"/>
      <c r="B203" s="4"/>
      <c r="C203" s="4"/>
      <c r="D203" s="4" t="s">
        <v>575</v>
      </c>
      <c r="E203" s="4" t="s">
        <v>576</v>
      </c>
      <c r="F203" s="4"/>
      <c r="G203" s="4"/>
      <c r="H203" s="4"/>
      <c r="I203" s="28">
        <v>15</v>
      </c>
      <c r="J203" s="3"/>
      <c r="K203" s="3"/>
      <c r="L203" s="3"/>
      <c r="M203" s="3"/>
      <c r="N203" s="3"/>
      <c r="O203" s="3"/>
      <c r="P203" s="3"/>
      <c r="Q203" s="3"/>
      <c r="R203" s="3">
        <v>15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>
      <c r="A204" s="5"/>
      <c r="B204" s="4"/>
      <c r="C204" s="4"/>
      <c r="D204" s="4" t="s">
        <v>577</v>
      </c>
      <c r="E204" s="4" t="s">
        <v>578</v>
      </c>
      <c r="F204" s="4"/>
      <c r="G204" s="4"/>
      <c r="H204" s="4"/>
      <c r="I204" s="28">
        <v>20</v>
      </c>
      <c r="J204" s="3"/>
      <c r="K204" s="3"/>
      <c r="L204" s="3"/>
      <c r="M204" s="3"/>
      <c r="N204" s="3"/>
      <c r="O204" s="3"/>
      <c r="P204" s="3"/>
      <c r="Q204" s="3"/>
      <c r="R204" s="3">
        <v>20</v>
      </c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>
      <c r="A205" s="5"/>
      <c r="B205" s="4"/>
      <c r="C205" s="4"/>
      <c r="D205" s="4" t="s">
        <v>579</v>
      </c>
      <c r="E205" s="4" t="s">
        <v>580</v>
      </c>
      <c r="F205" s="4"/>
      <c r="G205" s="4"/>
      <c r="H205" s="4"/>
      <c r="I205" s="28">
        <v>20</v>
      </c>
      <c r="J205" s="3"/>
      <c r="K205" s="3"/>
      <c r="L205" s="3"/>
      <c r="M205" s="3"/>
      <c r="N205" s="3"/>
      <c r="O205" s="3"/>
      <c r="P205" s="3"/>
      <c r="Q205" s="3"/>
      <c r="R205" s="3">
        <v>20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>
      <c r="A206" s="7"/>
      <c r="B206" s="6">
        <v>66</v>
      </c>
      <c r="C206" s="6" t="s">
        <v>581</v>
      </c>
      <c r="D206" s="6"/>
      <c r="E206" s="6"/>
      <c r="F206" s="6"/>
      <c r="G206" s="6"/>
      <c r="H206" s="6"/>
      <c r="I206" s="16"/>
      <c r="J206" s="6"/>
      <c r="K206" s="6"/>
      <c r="L206" s="6"/>
      <c r="M206" s="6"/>
      <c r="N206" s="6"/>
      <c r="O206" s="6"/>
      <c r="P206" s="6"/>
      <c r="Q206" s="6"/>
      <c r="R206" s="27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</row>
    <row r="207" spans="1:37">
      <c r="A207" s="5"/>
      <c r="B207" s="4"/>
      <c r="C207" s="4"/>
      <c r="D207" s="4" t="s">
        <v>582</v>
      </c>
      <c r="E207" s="4" t="s">
        <v>583</v>
      </c>
      <c r="F207" s="4"/>
      <c r="G207" s="4"/>
      <c r="H207" s="4"/>
      <c r="I207" s="28">
        <f t="shared" ref="I207:I209" si="2">MEDIAN(J207:AK207)</f>
        <v>25</v>
      </c>
      <c r="J207" s="3"/>
      <c r="K207" s="3"/>
      <c r="L207" s="3"/>
      <c r="M207" s="3"/>
      <c r="N207" s="3"/>
      <c r="O207" s="3"/>
      <c r="P207" s="3"/>
      <c r="Q207" s="3"/>
      <c r="R207" s="3">
        <v>25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>
      <c r="A208" s="5"/>
      <c r="B208" s="4"/>
      <c r="C208" s="4"/>
      <c r="D208" s="4" t="s">
        <v>584</v>
      </c>
      <c r="E208" s="4" t="s">
        <v>585</v>
      </c>
      <c r="F208" s="4"/>
      <c r="G208" s="4"/>
      <c r="H208" s="4"/>
      <c r="I208" s="28">
        <f t="shared" si="2"/>
        <v>25</v>
      </c>
      <c r="J208" s="3"/>
      <c r="K208" s="3"/>
      <c r="L208" s="3"/>
      <c r="M208" s="3"/>
      <c r="N208" s="3"/>
      <c r="O208" s="3"/>
      <c r="P208" s="3"/>
      <c r="Q208" s="3"/>
      <c r="R208" s="3">
        <v>25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>
      <c r="A209" s="5"/>
      <c r="B209" s="4"/>
      <c r="C209" s="4"/>
      <c r="D209" s="4" t="s">
        <v>586</v>
      </c>
      <c r="E209" s="4" t="s">
        <v>587</v>
      </c>
      <c r="F209" s="4"/>
      <c r="G209" s="4"/>
      <c r="H209" s="4"/>
      <c r="I209" s="28">
        <f t="shared" si="2"/>
        <v>25</v>
      </c>
      <c r="J209" s="3"/>
      <c r="K209" s="3"/>
      <c r="L209" s="3"/>
      <c r="M209" s="3"/>
      <c r="N209" s="3"/>
      <c r="O209" s="3"/>
      <c r="P209" s="3"/>
      <c r="Q209" s="3"/>
      <c r="R209" s="3">
        <v>25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>
      <c r="A210" s="7"/>
      <c r="B210" s="6">
        <v>67</v>
      </c>
      <c r="C210" s="6" t="s">
        <v>588</v>
      </c>
      <c r="D210" s="6"/>
      <c r="E210" s="6"/>
      <c r="F210" s="6"/>
      <c r="G210" s="6"/>
      <c r="H210" s="6"/>
      <c r="I210" s="16"/>
      <c r="J210" s="6"/>
      <c r="K210" s="6"/>
      <c r="L210" s="6"/>
      <c r="M210" s="6"/>
      <c r="N210" s="6"/>
      <c r="O210" s="6"/>
      <c r="P210" s="6"/>
      <c r="Q210" s="6"/>
      <c r="R210" s="27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</row>
    <row r="211" spans="1:37">
      <c r="A211" s="5"/>
      <c r="B211" s="4"/>
      <c r="C211" s="4"/>
      <c r="D211" s="4" t="s">
        <v>589</v>
      </c>
      <c r="E211" s="4" t="s">
        <v>588</v>
      </c>
      <c r="F211" s="4"/>
      <c r="G211" s="4"/>
      <c r="H211" s="4"/>
      <c r="I211" s="28">
        <v>40</v>
      </c>
      <c r="J211" s="3"/>
      <c r="K211" s="3"/>
      <c r="L211" s="3"/>
      <c r="M211" s="3"/>
      <c r="N211" s="3"/>
      <c r="O211" s="3"/>
      <c r="P211" s="3"/>
      <c r="Q211" s="3"/>
      <c r="R211" s="3">
        <v>40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>
      <c r="A212" s="7"/>
      <c r="B212" s="6">
        <v>68</v>
      </c>
      <c r="C212" s="6" t="s">
        <v>590</v>
      </c>
      <c r="D212" s="6"/>
      <c r="E212" s="6"/>
      <c r="F212" s="6"/>
      <c r="G212" s="6"/>
      <c r="H212" s="6"/>
      <c r="I212" s="16"/>
      <c r="J212" s="6"/>
      <c r="K212" s="6"/>
      <c r="L212" s="6"/>
      <c r="M212" s="6"/>
      <c r="N212" s="6"/>
      <c r="O212" s="6"/>
      <c r="P212" s="6"/>
      <c r="Q212" s="6"/>
      <c r="R212" s="27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</row>
    <row r="213" spans="1:37">
      <c r="A213" s="5"/>
      <c r="B213" s="4"/>
      <c r="C213" s="4"/>
      <c r="D213" s="4" t="s">
        <v>591</v>
      </c>
      <c r="E213" s="4" t="s">
        <v>590</v>
      </c>
      <c r="F213" s="4"/>
      <c r="G213" s="4"/>
      <c r="H213" s="4"/>
      <c r="I213" s="28">
        <v>30</v>
      </c>
      <c r="J213" s="3"/>
      <c r="K213" s="3"/>
      <c r="L213" s="3"/>
      <c r="M213" s="3"/>
      <c r="N213" s="3"/>
      <c r="O213" s="3"/>
      <c r="P213" s="3"/>
      <c r="Q213" s="3"/>
      <c r="R213" s="3">
        <v>30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>
      <c r="A214" s="29">
        <v>7</v>
      </c>
      <c r="B214" s="30" t="s">
        <v>592</v>
      </c>
      <c r="C214" s="30"/>
      <c r="D214" s="30"/>
      <c r="E214" s="30"/>
      <c r="F214" s="30"/>
      <c r="G214" s="30"/>
      <c r="H214" s="30"/>
      <c r="I214" s="28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</row>
    <row r="215" spans="1:37">
      <c r="A215" s="7"/>
      <c r="B215" s="6">
        <v>70</v>
      </c>
      <c r="C215" s="6" t="s">
        <v>593</v>
      </c>
      <c r="D215" s="6"/>
      <c r="E215" s="6"/>
      <c r="F215" s="6"/>
      <c r="G215" s="6"/>
      <c r="H215" s="6"/>
      <c r="I215" s="16"/>
      <c r="J215" s="6"/>
      <c r="K215" s="6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</row>
    <row r="216" spans="1:37">
      <c r="A216" s="5"/>
      <c r="B216" s="4"/>
      <c r="C216" s="4"/>
      <c r="D216" s="4" t="s">
        <v>594</v>
      </c>
      <c r="E216" s="4" t="s">
        <v>595</v>
      </c>
      <c r="F216" s="4"/>
      <c r="G216" s="4"/>
      <c r="H216" s="4"/>
      <c r="I216" s="28">
        <v>15</v>
      </c>
      <c r="J216" s="3"/>
      <c r="K216" s="3"/>
      <c r="L216" s="3"/>
      <c r="M216" s="3"/>
      <c r="N216" s="3"/>
      <c r="O216" s="3"/>
      <c r="P216" s="3"/>
      <c r="Q216" s="3"/>
      <c r="R216" s="3">
        <v>15</v>
      </c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>
      <c r="A217" s="5"/>
      <c r="B217" s="4"/>
      <c r="C217" s="4"/>
      <c r="D217" s="4" t="s">
        <v>596</v>
      </c>
      <c r="E217" s="4" t="s">
        <v>597</v>
      </c>
      <c r="F217" s="4"/>
      <c r="G217" s="4"/>
      <c r="H217" s="4"/>
      <c r="I217" s="28">
        <v>20</v>
      </c>
      <c r="J217" s="3"/>
      <c r="K217" s="3"/>
      <c r="L217" s="3"/>
      <c r="M217" s="3"/>
      <c r="N217" s="3"/>
      <c r="O217" s="3"/>
      <c r="P217" s="3"/>
      <c r="Q217" s="3"/>
      <c r="R217" s="3">
        <v>20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>
      <c r="A218" s="5"/>
      <c r="B218" s="4"/>
      <c r="C218" s="4"/>
      <c r="D218" s="4" t="s">
        <v>598</v>
      </c>
      <c r="E218" s="4" t="s">
        <v>599</v>
      </c>
      <c r="F218" s="4"/>
      <c r="G218" s="4"/>
      <c r="H218" s="4"/>
      <c r="I218" s="28">
        <v>15</v>
      </c>
      <c r="J218" s="3"/>
      <c r="K218" s="3"/>
      <c r="L218" s="3"/>
      <c r="M218" s="3"/>
      <c r="N218" s="3"/>
      <c r="O218" s="3"/>
      <c r="P218" s="3"/>
      <c r="Q218" s="3"/>
      <c r="R218" s="3">
        <v>20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>
        <v>10</v>
      </c>
      <c r="AI218" s="3"/>
      <c r="AJ218" s="3"/>
      <c r="AK218" s="3"/>
    </row>
    <row r="219" spans="1:37">
      <c r="A219" s="5"/>
      <c r="B219" s="4"/>
      <c r="C219" s="4"/>
      <c r="D219" s="4" t="s">
        <v>600</v>
      </c>
      <c r="E219" s="4" t="s">
        <v>601</v>
      </c>
      <c r="F219" s="4"/>
      <c r="G219" s="4"/>
      <c r="H219" s="4"/>
      <c r="I219" s="28">
        <v>20</v>
      </c>
      <c r="J219" s="3"/>
      <c r="K219" s="3"/>
      <c r="L219" s="3"/>
      <c r="M219" s="3"/>
      <c r="N219" s="3"/>
      <c r="O219" s="3"/>
      <c r="P219" s="3"/>
      <c r="Q219" s="3"/>
      <c r="R219" s="3">
        <v>20</v>
      </c>
      <c r="S219" s="3"/>
      <c r="T219" s="3"/>
      <c r="U219" s="3"/>
      <c r="V219" s="3"/>
      <c r="W219" s="3"/>
      <c r="X219" s="3">
        <v>20</v>
      </c>
      <c r="Y219" s="3"/>
      <c r="Z219" s="3"/>
      <c r="AA219" s="3"/>
      <c r="AB219" s="3"/>
      <c r="AC219" s="3"/>
      <c r="AD219" s="3"/>
      <c r="AE219" s="3"/>
      <c r="AF219" s="3"/>
      <c r="AG219" s="3"/>
      <c r="AH219" s="3">
        <v>10</v>
      </c>
      <c r="AI219" s="3"/>
      <c r="AJ219" s="3"/>
      <c r="AK219" s="3"/>
    </row>
    <row r="220" spans="1:37">
      <c r="A220" s="5"/>
      <c r="B220" s="4"/>
      <c r="C220" s="4"/>
      <c r="D220" s="4" t="s">
        <v>602</v>
      </c>
      <c r="E220" s="4" t="s">
        <v>603</v>
      </c>
      <c r="F220" s="4"/>
      <c r="G220" s="4"/>
      <c r="H220" s="4"/>
      <c r="I220" s="28">
        <v>20</v>
      </c>
      <c r="J220" s="3"/>
      <c r="K220" s="3"/>
      <c r="L220" s="3"/>
      <c r="M220" s="3"/>
      <c r="N220" s="3"/>
      <c r="O220" s="3"/>
      <c r="P220" s="3"/>
      <c r="Q220" s="3"/>
      <c r="R220" s="3">
        <v>20</v>
      </c>
      <c r="S220" s="3"/>
      <c r="T220" s="3"/>
      <c r="U220" s="3"/>
      <c r="V220" s="3"/>
      <c r="W220" s="3"/>
      <c r="X220" s="3">
        <v>20</v>
      </c>
      <c r="Y220" s="3"/>
      <c r="Z220" s="3"/>
      <c r="AA220" s="3"/>
      <c r="AB220" s="3"/>
      <c r="AC220" s="3"/>
      <c r="AD220" s="3"/>
      <c r="AE220" s="3"/>
      <c r="AF220" s="3"/>
      <c r="AG220" s="3"/>
      <c r="AH220" s="3">
        <v>10</v>
      </c>
      <c r="AI220" s="3"/>
      <c r="AJ220" s="3"/>
      <c r="AK220" s="3"/>
    </row>
    <row r="221" spans="1:37">
      <c r="A221" s="7"/>
      <c r="B221" s="6">
        <v>71</v>
      </c>
      <c r="C221" s="6" t="s">
        <v>604</v>
      </c>
      <c r="D221" s="6"/>
      <c r="E221" s="6"/>
      <c r="F221" s="6"/>
      <c r="G221" s="6"/>
      <c r="H221" s="6"/>
      <c r="I221" s="16"/>
      <c r="J221" s="6"/>
      <c r="K221" s="6"/>
      <c r="L221" s="6"/>
      <c r="M221" s="6"/>
      <c r="N221" s="6"/>
      <c r="O221" s="6"/>
      <c r="P221" s="6"/>
      <c r="Q221" s="6"/>
      <c r="R221" s="27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</row>
    <row r="222" spans="1:37">
      <c r="A222" s="5"/>
      <c r="B222" s="4"/>
      <c r="C222" s="4"/>
      <c r="D222" s="4" t="s">
        <v>605</v>
      </c>
      <c r="E222" s="4" t="s">
        <v>606</v>
      </c>
      <c r="F222" s="4"/>
      <c r="G222" s="4"/>
      <c r="H222" s="4"/>
      <c r="I222" s="28">
        <v>10</v>
      </c>
      <c r="J222" s="3"/>
      <c r="K222" s="3"/>
      <c r="L222" s="3"/>
      <c r="M222" s="3"/>
      <c r="N222" s="3"/>
      <c r="O222" s="3"/>
      <c r="P222" s="3"/>
      <c r="Q222" s="3"/>
      <c r="R222" s="3">
        <v>10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>
      <c r="A223" s="5"/>
      <c r="B223" s="4"/>
      <c r="C223" s="4"/>
      <c r="D223" s="4" t="s">
        <v>607</v>
      </c>
      <c r="E223" s="4" t="s">
        <v>608</v>
      </c>
      <c r="F223" s="4"/>
      <c r="G223" s="4"/>
      <c r="H223" s="4"/>
      <c r="I223" s="28">
        <v>20</v>
      </c>
      <c r="J223" s="3"/>
      <c r="K223" s="3"/>
      <c r="L223" s="3"/>
      <c r="M223" s="3"/>
      <c r="N223" s="3"/>
      <c r="O223" s="3"/>
      <c r="P223" s="3"/>
      <c r="Q223" s="3"/>
      <c r="R223" s="3">
        <v>20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>
      <c r="A224" s="5"/>
      <c r="B224" s="4"/>
      <c r="C224" s="4"/>
      <c r="D224" s="4" t="s">
        <v>609</v>
      </c>
      <c r="E224" s="4" t="s">
        <v>610</v>
      </c>
      <c r="F224" s="4"/>
      <c r="G224" s="4"/>
      <c r="H224" s="4"/>
      <c r="I224" s="28">
        <v>5</v>
      </c>
      <c r="J224" s="3"/>
      <c r="K224" s="3"/>
      <c r="L224" s="3"/>
      <c r="M224" s="3"/>
      <c r="N224" s="3"/>
      <c r="O224" s="3"/>
      <c r="P224" s="3"/>
      <c r="Q224" s="3"/>
      <c r="R224" s="3">
        <v>5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>
      <c r="A225" s="7"/>
      <c r="B225" s="6">
        <v>72</v>
      </c>
      <c r="C225" s="6" t="s">
        <v>597</v>
      </c>
      <c r="D225" s="6"/>
      <c r="E225" s="6"/>
      <c r="F225" s="6"/>
      <c r="G225" s="6"/>
      <c r="H225" s="6"/>
      <c r="I225" s="16"/>
      <c r="J225" s="6"/>
      <c r="K225" s="6"/>
      <c r="L225" s="6"/>
      <c r="M225" s="6"/>
      <c r="N225" s="6"/>
      <c r="O225" s="6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</row>
    <row r="226" spans="1:37">
      <c r="A226" s="5"/>
      <c r="B226" s="4"/>
      <c r="C226" s="4"/>
      <c r="D226" s="4" t="s">
        <v>611</v>
      </c>
      <c r="E226" s="4" t="s">
        <v>612</v>
      </c>
      <c r="F226" s="4"/>
      <c r="G226" s="4"/>
      <c r="H226" s="4"/>
      <c r="I226" s="28">
        <v>25</v>
      </c>
      <c r="J226" s="3"/>
      <c r="K226" s="3"/>
      <c r="L226" s="3"/>
      <c r="M226" s="3"/>
      <c r="N226" s="3"/>
      <c r="O226" s="3"/>
      <c r="P226" s="3"/>
      <c r="Q226" s="3"/>
      <c r="R226" s="3">
        <v>25</v>
      </c>
      <c r="S226" s="3"/>
      <c r="T226" s="3"/>
      <c r="U226" s="3"/>
      <c r="V226" s="3"/>
      <c r="W226" s="3"/>
      <c r="X226" s="3">
        <v>20</v>
      </c>
      <c r="Y226" s="3"/>
      <c r="Z226" s="3"/>
      <c r="AA226" s="3"/>
      <c r="AB226" s="3"/>
      <c r="AC226" s="3"/>
      <c r="AD226" s="3"/>
      <c r="AE226" s="3"/>
      <c r="AF226" s="3"/>
      <c r="AG226" s="3"/>
      <c r="AH226" s="3">
        <v>25</v>
      </c>
      <c r="AI226" s="3"/>
      <c r="AJ226" s="3"/>
      <c r="AK226" s="3"/>
    </row>
    <row r="227" spans="1:37">
      <c r="A227" s="5"/>
      <c r="B227" s="4"/>
      <c r="C227" s="4"/>
      <c r="D227" s="4" t="s">
        <v>613</v>
      </c>
      <c r="E227" s="4" t="s">
        <v>614</v>
      </c>
      <c r="F227" s="4"/>
      <c r="G227" s="4"/>
      <c r="H227" s="4"/>
      <c r="I227" s="28">
        <v>50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>
        <v>50</v>
      </c>
      <c r="AJ227" s="3"/>
      <c r="AK227" s="3"/>
    </row>
    <row r="228" spans="1:37">
      <c r="A228" s="5"/>
      <c r="B228" s="4"/>
      <c r="C228" s="4"/>
      <c r="D228" s="4" t="s">
        <v>615</v>
      </c>
      <c r="E228" s="4" t="s">
        <v>616</v>
      </c>
      <c r="F228" s="4"/>
      <c r="G228" s="4"/>
      <c r="H228" s="4"/>
      <c r="I228" s="28">
        <v>15</v>
      </c>
      <c r="J228" s="3">
        <v>80</v>
      </c>
      <c r="K228" s="3"/>
      <c r="L228" s="3"/>
      <c r="M228" s="3"/>
      <c r="N228" s="3"/>
      <c r="O228" s="3"/>
      <c r="P228" s="3"/>
      <c r="Q228" s="3"/>
      <c r="R228" s="3">
        <v>5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>
        <v>25</v>
      </c>
      <c r="AI228" s="3"/>
      <c r="AJ228" s="3"/>
      <c r="AK228" s="3">
        <v>10</v>
      </c>
    </row>
    <row r="229" spans="1:37">
      <c r="A229" s="7"/>
      <c r="B229" s="6">
        <v>73</v>
      </c>
      <c r="C229" s="6" t="s">
        <v>617</v>
      </c>
      <c r="D229" s="6"/>
      <c r="E229" s="6"/>
      <c r="F229" s="6"/>
      <c r="G229" s="6"/>
      <c r="H229" s="6"/>
      <c r="I229" s="16"/>
      <c r="J229" s="6"/>
      <c r="K229" s="6"/>
      <c r="L229" s="6"/>
      <c r="M229" s="6"/>
      <c r="N229" s="6"/>
      <c r="O229" s="6"/>
      <c r="P229" s="6"/>
      <c r="Q229" s="6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6"/>
      <c r="AJ229" s="6"/>
      <c r="AK229" s="6"/>
    </row>
    <row r="230" spans="1:37">
      <c r="A230" s="5"/>
      <c r="B230" s="4"/>
      <c r="C230" s="4"/>
      <c r="D230" s="4" t="s">
        <v>618</v>
      </c>
      <c r="E230" s="4" t="s">
        <v>619</v>
      </c>
      <c r="F230" s="42" t="s">
        <v>620</v>
      </c>
      <c r="G230" s="42"/>
      <c r="H230" s="42"/>
      <c r="I230" s="28">
        <v>40</v>
      </c>
      <c r="J230" s="3"/>
      <c r="K230" s="3"/>
      <c r="L230" s="3"/>
      <c r="M230" s="3"/>
      <c r="N230" s="3"/>
      <c r="O230" s="3"/>
      <c r="P230" s="3"/>
      <c r="Q230" s="3"/>
      <c r="R230" s="3">
        <v>30</v>
      </c>
      <c r="S230" s="3"/>
      <c r="T230" s="3"/>
      <c r="U230" s="3"/>
      <c r="V230" s="3"/>
      <c r="W230" s="3"/>
      <c r="X230" s="3">
        <v>40</v>
      </c>
      <c r="Y230" s="3">
        <v>50</v>
      </c>
      <c r="Z230" s="3">
        <v>30</v>
      </c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>
      <c r="A231" s="5"/>
      <c r="B231" s="4"/>
      <c r="C231" s="4"/>
      <c r="D231" s="4" t="s">
        <v>621</v>
      </c>
      <c r="E231" s="4" t="s">
        <v>622</v>
      </c>
      <c r="F231" s="42" t="s">
        <v>623</v>
      </c>
      <c r="G231" s="42"/>
      <c r="H231" s="42"/>
      <c r="I231" s="28">
        <v>40</v>
      </c>
      <c r="J231" s="3"/>
      <c r="K231" s="3"/>
      <c r="L231" s="3"/>
      <c r="M231" s="3"/>
      <c r="N231" s="3"/>
      <c r="O231" s="3"/>
      <c r="P231" s="3"/>
      <c r="Q231" s="3"/>
      <c r="R231" s="3">
        <v>30</v>
      </c>
      <c r="S231" s="3"/>
      <c r="T231" s="3"/>
      <c r="U231" s="3"/>
      <c r="V231" s="3"/>
      <c r="W231" s="3"/>
      <c r="X231" s="3">
        <v>40</v>
      </c>
      <c r="Y231" s="3">
        <v>50</v>
      </c>
      <c r="Z231" s="3">
        <v>30</v>
      </c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>
      <c r="A232" s="5"/>
      <c r="B232" s="4"/>
      <c r="C232" s="4"/>
      <c r="D232" s="4" t="s">
        <v>624</v>
      </c>
      <c r="E232" s="4" t="s">
        <v>625</v>
      </c>
      <c r="F232" s="42" t="s">
        <v>626</v>
      </c>
      <c r="G232" s="42"/>
      <c r="H232" s="42"/>
      <c r="I232" s="28">
        <v>40</v>
      </c>
      <c r="J232" s="3"/>
      <c r="K232" s="3"/>
      <c r="L232" s="3"/>
      <c r="M232" s="3"/>
      <c r="N232" s="3"/>
      <c r="O232" s="3"/>
      <c r="P232" s="3"/>
      <c r="Q232" s="3"/>
      <c r="R232" s="3">
        <v>30</v>
      </c>
      <c r="S232" s="3"/>
      <c r="T232" s="3"/>
      <c r="U232" s="3"/>
      <c r="V232" s="3"/>
      <c r="W232" s="3"/>
      <c r="X232" s="3">
        <v>40</v>
      </c>
      <c r="Y232" s="3">
        <v>50</v>
      </c>
      <c r="Z232" s="3">
        <v>30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>
      <c r="A233" s="5"/>
      <c r="B233" s="4"/>
      <c r="C233" s="4"/>
      <c r="D233" s="4" t="s">
        <v>627</v>
      </c>
      <c r="E233" s="4" t="s">
        <v>628</v>
      </c>
      <c r="F233" s="42" t="s">
        <v>629</v>
      </c>
      <c r="G233" s="42"/>
      <c r="H233" s="42"/>
      <c r="I233" s="28">
        <v>40</v>
      </c>
      <c r="J233" s="3"/>
      <c r="K233" s="3"/>
      <c r="L233" s="3"/>
      <c r="M233" s="3"/>
      <c r="N233" s="3"/>
      <c r="O233" s="3"/>
      <c r="P233" s="3"/>
      <c r="Q233" s="3"/>
      <c r="R233" s="3">
        <v>30</v>
      </c>
      <c r="S233" s="3"/>
      <c r="T233" s="3"/>
      <c r="U233" s="3"/>
      <c r="V233" s="3"/>
      <c r="W233" s="3"/>
      <c r="X233" s="3">
        <v>40</v>
      </c>
      <c r="Y233" s="3">
        <v>50</v>
      </c>
      <c r="Z233" s="3">
        <v>30</v>
      </c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>
      <c r="A234" s="7"/>
      <c r="B234" s="6">
        <v>74</v>
      </c>
      <c r="C234" s="6" t="s">
        <v>601</v>
      </c>
      <c r="D234" s="6"/>
      <c r="E234" s="6"/>
      <c r="F234" s="6"/>
      <c r="G234" s="6"/>
      <c r="H234" s="6"/>
      <c r="I234" s="16"/>
      <c r="J234" s="6"/>
      <c r="K234" s="6"/>
      <c r="L234" s="6"/>
      <c r="M234" s="6"/>
      <c r="N234" s="6"/>
      <c r="O234" s="6"/>
      <c r="P234" s="6"/>
      <c r="Q234" s="6"/>
      <c r="R234" s="27"/>
      <c r="S234" s="27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</row>
    <row r="235" spans="1:37">
      <c r="A235" s="5"/>
      <c r="B235" s="4"/>
      <c r="C235" s="4"/>
      <c r="D235" s="4" t="s">
        <v>630</v>
      </c>
      <c r="E235" s="4" t="s">
        <v>631</v>
      </c>
      <c r="F235" s="4"/>
      <c r="G235" s="4"/>
      <c r="H235" s="4"/>
      <c r="I235" s="28">
        <v>50</v>
      </c>
      <c r="J235" s="3">
        <v>80</v>
      </c>
      <c r="K235" s="3"/>
      <c r="L235" s="3"/>
      <c r="M235" s="3"/>
      <c r="N235" s="3"/>
      <c r="O235" s="3"/>
      <c r="P235" s="3"/>
      <c r="Q235" s="3"/>
      <c r="R235" s="3">
        <v>60</v>
      </c>
      <c r="S235" s="3"/>
      <c r="T235" s="3"/>
      <c r="U235" s="3"/>
      <c r="V235" s="3"/>
      <c r="W235" s="3"/>
      <c r="X235" s="3">
        <v>40</v>
      </c>
      <c r="Y235" s="3">
        <v>50</v>
      </c>
      <c r="Z235" s="3">
        <v>30</v>
      </c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>
      <c r="A236" s="5"/>
      <c r="B236" s="4"/>
      <c r="C236" s="4"/>
      <c r="D236" s="4" t="s">
        <v>632</v>
      </c>
      <c r="E236" s="4" t="s">
        <v>633</v>
      </c>
      <c r="F236" s="4"/>
      <c r="G236" s="4"/>
      <c r="H236" s="4"/>
      <c r="I236" s="28">
        <v>40</v>
      </c>
      <c r="J236" s="3">
        <v>60</v>
      </c>
      <c r="K236" s="3"/>
      <c r="L236" s="3"/>
      <c r="M236" s="3"/>
      <c r="N236" s="3"/>
      <c r="O236" s="3"/>
      <c r="P236" s="3"/>
      <c r="Q236" s="3"/>
      <c r="R236" s="3">
        <v>40</v>
      </c>
      <c r="S236" s="3"/>
      <c r="T236" s="3"/>
      <c r="U236" s="3"/>
      <c r="V236" s="3"/>
      <c r="W236" s="3"/>
      <c r="X236" s="3">
        <v>30</v>
      </c>
      <c r="Y236" s="3">
        <v>40</v>
      </c>
      <c r="Z236" s="3">
        <v>20</v>
      </c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>
      <c r="A237" s="5"/>
      <c r="B237" s="4"/>
      <c r="C237" s="4"/>
      <c r="D237" s="4" t="s">
        <v>634</v>
      </c>
      <c r="E237" s="4" t="s">
        <v>635</v>
      </c>
      <c r="F237" s="4"/>
      <c r="G237" s="4"/>
      <c r="H237" s="4"/>
      <c r="I237" s="28">
        <v>50</v>
      </c>
      <c r="J237" s="3">
        <v>80</v>
      </c>
      <c r="K237" s="3"/>
      <c r="L237" s="3"/>
      <c r="M237" s="3"/>
      <c r="N237" s="3"/>
      <c r="O237" s="3"/>
      <c r="P237" s="3"/>
      <c r="Q237" s="3"/>
      <c r="R237" s="3">
        <v>60</v>
      </c>
      <c r="S237" s="3"/>
      <c r="T237" s="3"/>
      <c r="U237" s="3"/>
      <c r="V237" s="3"/>
      <c r="W237" s="3"/>
      <c r="X237" s="3">
        <v>40</v>
      </c>
      <c r="Y237" s="3">
        <v>50</v>
      </c>
      <c r="Z237" s="3">
        <v>30</v>
      </c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>
      <c r="A238" s="7"/>
      <c r="B238" s="6">
        <v>75</v>
      </c>
      <c r="C238" s="6" t="s">
        <v>603</v>
      </c>
      <c r="D238" s="6"/>
      <c r="E238" s="6"/>
      <c r="F238" s="6"/>
      <c r="G238" s="6"/>
      <c r="H238" s="6"/>
      <c r="I238" s="16"/>
      <c r="J238" s="6"/>
      <c r="K238" s="6"/>
      <c r="L238" s="6"/>
      <c r="M238" s="6"/>
      <c r="N238" s="6"/>
      <c r="O238" s="6"/>
      <c r="P238" s="6"/>
      <c r="Q238" s="6"/>
      <c r="R238" s="27"/>
      <c r="S238" s="27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</row>
    <row r="239" spans="1:37">
      <c r="A239" s="5"/>
      <c r="B239" s="4"/>
      <c r="C239" s="4"/>
      <c r="D239" s="4" t="s">
        <v>636</v>
      </c>
      <c r="E239" s="4" t="s">
        <v>637</v>
      </c>
      <c r="F239" s="4"/>
      <c r="G239" s="4"/>
      <c r="H239" s="4"/>
      <c r="I239" s="28">
        <v>15</v>
      </c>
      <c r="J239" s="3"/>
      <c r="K239" s="3"/>
      <c r="L239" s="3"/>
      <c r="M239" s="3"/>
      <c r="N239" s="3"/>
      <c r="O239" s="3"/>
      <c r="P239" s="3"/>
      <c r="Q239" s="3"/>
      <c r="R239" s="3">
        <v>10</v>
      </c>
      <c r="S239" s="3"/>
      <c r="T239" s="3"/>
      <c r="U239" s="3"/>
      <c r="V239" s="3"/>
      <c r="W239" s="3"/>
      <c r="X239" s="3">
        <v>15</v>
      </c>
      <c r="Y239" s="3">
        <v>20</v>
      </c>
      <c r="Z239" s="3">
        <v>10</v>
      </c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>
      <c r="A240" s="5"/>
      <c r="B240" s="4"/>
      <c r="C240" s="4"/>
      <c r="D240" s="4" t="s">
        <v>638</v>
      </c>
      <c r="E240" s="4" t="s">
        <v>639</v>
      </c>
      <c r="F240" s="4"/>
      <c r="G240" s="4"/>
      <c r="H240" s="4"/>
      <c r="I240" s="28">
        <v>15</v>
      </c>
      <c r="J240" s="3"/>
      <c r="K240" s="3"/>
      <c r="L240" s="3"/>
      <c r="M240" s="3"/>
      <c r="N240" s="3"/>
      <c r="O240" s="3"/>
      <c r="P240" s="3"/>
      <c r="Q240" s="3"/>
      <c r="R240" s="3">
        <v>10</v>
      </c>
      <c r="S240" s="3"/>
      <c r="T240" s="3"/>
      <c r="U240" s="3"/>
      <c r="V240" s="3"/>
      <c r="W240" s="3"/>
      <c r="X240" s="3">
        <v>15</v>
      </c>
      <c r="Y240" s="3">
        <v>20</v>
      </c>
      <c r="Z240" s="3">
        <v>10</v>
      </c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>
      <c r="A241" s="7"/>
      <c r="B241" s="6">
        <v>76</v>
      </c>
      <c r="C241" s="6" t="s">
        <v>640</v>
      </c>
      <c r="D241" s="6"/>
      <c r="E241" s="6"/>
      <c r="F241" s="6"/>
      <c r="G241" s="6"/>
      <c r="H241" s="6"/>
      <c r="I241" s="16"/>
      <c r="J241" s="6"/>
      <c r="K241" s="6"/>
      <c r="L241" s="6"/>
      <c r="M241" s="6"/>
      <c r="N241" s="6"/>
      <c r="O241" s="6"/>
      <c r="P241" s="6"/>
      <c r="Q241" s="6"/>
      <c r="R241" s="27"/>
      <c r="S241" s="27"/>
      <c r="T241" s="27"/>
      <c r="U241" s="27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27"/>
      <c r="AI241" s="6"/>
      <c r="AJ241" s="6"/>
      <c r="AK241" s="6"/>
    </row>
    <row r="242" spans="1:37">
      <c r="A242" s="5"/>
      <c r="B242" s="4"/>
      <c r="C242" s="4"/>
      <c r="D242" s="4" t="s">
        <v>641</v>
      </c>
      <c r="E242" s="4" t="s">
        <v>642</v>
      </c>
      <c r="F242" s="4"/>
      <c r="G242" s="4"/>
      <c r="H242" s="4"/>
      <c r="I242" s="28">
        <v>10</v>
      </c>
      <c r="J242" s="3"/>
      <c r="K242" s="3"/>
      <c r="L242" s="3"/>
      <c r="M242" s="3"/>
      <c r="N242" s="3"/>
      <c r="O242" s="3"/>
      <c r="P242" s="3"/>
      <c r="Q242" s="3"/>
      <c r="R242" s="3">
        <v>10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>
        <v>10</v>
      </c>
      <c r="AH242" s="3">
        <v>10</v>
      </c>
      <c r="AI242" s="3"/>
      <c r="AJ242" s="3"/>
      <c r="AK242" s="3"/>
    </row>
    <row r="243" spans="1:37">
      <c r="A243" s="5"/>
      <c r="B243" s="4"/>
      <c r="C243" s="4"/>
      <c r="D243" s="4" t="s">
        <v>643</v>
      </c>
      <c r="E243" s="4" t="s">
        <v>644</v>
      </c>
      <c r="F243" s="4"/>
      <c r="G243" s="4"/>
      <c r="H243" s="4"/>
      <c r="I243" s="28">
        <v>10</v>
      </c>
      <c r="J243" s="3"/>
      <c r="K243" s="3"/>
      <c r="L243" s="3"/>
      <c r="M243" s="3"/>
      <c r="N243" s="3"/>
      <c r="O243" s="3"/>
      <c r="P243" s="3"/>
      <c r="Q243" s="3"/>
      <c r="R243" s="3">
        <v>10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>
        <v>10</v>
      </c>
      <c r="AH243" s="3">
        <v>10</v>
      </c>
      <c r="AI243" s="3"/>
      <c r="AJ243" s="3"/>
      <c r="AK243" s="3"/>
    </row>
    <row r="244" spans="1:37">
      <c r="A244" s="7"/>
      <c r="B244" s="6">
        <v>77</v>
      </c>
      <c r="C244" s="6" t="s">
        <v>645</v>
      </c>
      <c r="D244" s="6"/>
      <c r="E244" s="6"/>
      <c r="F244" s="6"/>
      <c r="G244" s="6"/>
      <c r="H244" s="6"/>
      <c r="I244" s="16"/>
      <c r="J244" s="6"/>
      <c r="K244" s="6"/>
      <c r="L244" s="6"/>
      <c r="M244" s="6"/>
      <c r="N244" s="6"/>
      <c r="O244" s="6"/>
      <c r="P244" s="6"/>
      <c r="Q244" s="6"/>
      <c r="R244" s="27"/>
      <c r="S244" s="27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</row>
    <row r="245" spans="1:37">
      <c r="A245" s="5"/>
      <c r="B245" s="4"/>
      <c r="C245" s="4"/>
      <c r="D245" s="4" t="s">
        <v>646</v>
      </c>
      <c r="E245" s="4" t="s">
        <v>647</v>
      </c>
      <c r="F245" s="4"/>
      <c r="G245" s="4"/>
      <c r="H245" s="4"/>
      <c r="I245" s="28">
        <v>20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>
        <v>25</v>
      </c>
      <c r="AG245" s="3"/>
      <c r="AH245" s="3">
        <v>15</v>
      </c>
      <c r="AI245" s="3"/>
      <c r="AJ245" s="3"/>
      <c r="AK245" s="3"/>
    </row>
    <row r="246" spans="1:37">
      <c r="A246" s="5"/>
      <c r="B246" s="4"/>
      <c r="C246" s="4"/>
      <c r="D246" s="4" t="s">
        <v>648</v>
      </c>
      <c r="E246" s="4" t="s">
        <v>649</v>
      </c>
      <c r="F246" s="4"/>
      <c r="G246" s="4"/>
      <c r="H246" s="4"/>
      <c r="I246" s="28">
        <v>15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>
        <v>10</v>
      </c>
      <c r="AG246" s="3"/>
      <c r="AH246" s="3">
        <v>15</v>
      </c>
      <c r="AI246" s="3"/>
      <c r="AJ246" s="3"/>
      <c r="AK246" s="3"/>
    </row>
    <row r="247" spans="1:37">
      <c r="A247" s="5"/>
      <c r="B247" s="4"/>
      <c r="C247" s="4"/>
      <c r="D247" s="4" t="s">
        <v>650</v>
      </c>
      <c r="E247" s="4" t="s">
        <v>651</v>
      </c>
      <c r="F247" s="4"/>
      <c r="G247" s="4"/>
      <c r="H247" s="4"/>
      <c r="I247" s="28">
        <v>25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>
        <v>25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>
      <c r="A248" s="5"/>
      <c r="B248" s="4"/>
      <c r="C248" s="4"/>
      <c r="D248" s="4" t="s">
        <v>652</v>
      </c>
      <c r="E248" s="4" t="s">
        <v>653</v>
      </c>
      <c r="F248" s="4"/>
      <c r="G248" s="4"/>
      <c r="H248" s="4"/>
      <c r="I248" s="28">
        <v>25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>
        <v>25</v>
      </c>
      <c r="AG248" s="3"/>
      <c r="AH248" s="3"/>
      <c r="AI248" s="3"/>
      <c r="AJ248" s="3"/>
      <c r="AK248" s="3"/>
    </row>
    <row r="249" spans="1:37">
      <c r="A249" s="7"/>
      <c r="B249" s="6">
        <v>78</v>
      </c>
      <c r="C249" s="6" t="s">
        <v>654</v>
      </c>
      <c r="D249" s="6"/>
      <c r="E249" s="6"/>
      <c r="F249" s="6"/>
      <c r="G249" s="6"/>
      <c r="H249" s="6"/>
      <c r="I249" s="16"/>
      <c r="J249" s="6"/>
      <c r="K249" s="6"/>
      <c r="L249" s="6"/>
      <c r="M249" s="6"/>
      <c r="N249" s="6"/>
      <c r="O249" s="6"/>
      <c r="P249" s="6"/>
      <c r="Q249" s="6"/>
      <c r="R249" s="27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</row>
    <row r="250" spans="1:37">
      <c r="A250" s="5"/>
      <c r="B250" s="4"/>
      <c r="C250" s="4"/>
      <c r="D250" s="4" t="s">
        <v>655</v>
      </c>
      <c r="E250" s="4" t="s">
        <v>656</v>
      </c>
      <c r="F250" s="4"/>
      <c r="G250" s="4"/>
      <c r="H250" s="4"/>
      <c r="I250" s="28">
        <v>25</v>
      </c>
      <c r="J250" s="3"/>
      <c r="K250" s="3"/>
      <c r="L250" s="3"/>
      <c r="M250" s="3"/>
      <c r="N250" s="3"/>
      <c r="O250" s="3"/>
      <c r="P250" s="3"/>
      <c r="Q250" s="3"/>
      <c r="R250" s="3">
        <v>25</v>
      </c>
      <c r="S250" s="3"/>
      <c r="T250" s="3"/>
      <c r="U250" s="3"/>
      <c r="V250" s="3"/>
      <c r="W250" s="3"/>
      <c r="X250" s="3">
        <v>25</v>
      </c>
      <c r="Y250" s="3"/>
      <c r="Z250" s="3"/>
      <c r="AA250" s="3"/>
      <c r="AB250" s="3"/>
      <c r="AC250" s="3"/>
      <c r="AD250" s="3"/>
      <c r="AE250" s="3"/>
      <c r="AF250" s="3"/>
      <c r="AG250" s="3"/>
      <c r="AH250" s="3">
        <v>25</v>
      </c>
      <c r="AI250" s="3"/>
      <c r="AJ250" s="3"/>
      <c r="AK250" s="3"/>
    </row>
    <row r="251" spans="1:37">
      <c r="A251" s="5"/>
      <c r="B251" s="4"/>
      <c r="C251" s="4"/>
      <c r="D251" s="4" t="s">
        <v>657</v>
      </c>
      <c r="E251" s="4" t="s">
        <v>658</v>
      </c>
      <c r="F251" s="4"/>
      <c r="G251" s="4"/>
      <c r="H251" s="4"/>
      <c r="I251" s="28">
        <v>25</v>
      </c>
      <c r="J251" s="3"/>
      <c r="K251" s="3"/>
      <c r="L251" s="3"/>
      <c r="M251" s="3"/>
      <c r="N251" s="3"/>
      <c r="O251" s="3"/>
      <c r="P251" s="3"/>
      <c r="Q251" s="3"/>
      <c r="R251" s="3">
        <v>25</v>
      </c>
      <c r="S251" s="3"/>
      <c r="T251" s="3"/>
      <c r="U251" s="3"/>
      <c r="V251" s="3"/>
      <c r="W251" s="3"/>
      <c r="X251" s="3">
        <v>25</v>
      </c>
      <c r="Y251" s="3"/>
      <c r="Z251" s="3"/>
      <c r="AA251" s="3"/>
      <c r="AB251" s="3"/>
      <c r="AC251" s="3"/>
      <c r="AD251" s="3"/>
      <c r="AE251" s="3"/>
      <c r="AF251" s="3"/>
      <c r="AG251" s="3"/>
      <c r="AH251" s="3">
        <v>25</v>
      </c>
      <c r="AI251" s="3"/>
      <c r="AJ251" s="3"/>
      <c r="AK251" s="3"/>
    </row>
    <row r="252" spans="1:37" ht="16" thickBo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</sheetData>
  <mergeCells count="2">
    <mergeCell ref="B2:C2"/>
    <mergeCell ref="J2:AK2"/>
  </mergeCells>
  <pageMargins left="0.7" right="0.7" top="0.75" bottom="0.75" header="0.3" footer="0.3"/>
  <pageSetup paperSize="8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955D-3493-9747-AEFE-A9B6429D6D75}">
  <dimension ref="A1:AP47"/>
  <sheetViews>
    <sheetView topLeftCell="A6" workbookViewId="0">
      <selection activeCell="G38" sqref="G38"/>
    </sheetView>
    <sheetView workbookViewId="1"/>
  </sheetViews>
  <sheetFormatPr baseColWidth="10" defaultColWidth="10.83203125" defaultRowHeight="14"/>
  <cols>
    <col min="1" max="2" width="10.83203125" style="49"/>
    <col min="3" max="3" width="3.5" style="49" customWidth="1"/>
    <col min="4" max="4" width="13.5" style="49" customWidth="1"/>
    <col min="5" max="5" width="6.33203125" style="49" customWidth="1"/>
    <col min="6" max="6" width="4.5" style="49" customWidth="1"/>
    <col min="7" max="7" width="14.33203125" style="49" customWidth="1"/>
    <col min="8" max="8" width="7.83203125" style="49" customWidth="1"/>
    <col min="9" max="9" width="14.33203125" style="49" customWidth="1"/>
    <col min="10" max="10" width="6.33203125" style="49" customWidth="1"/>
    <col min="11" max="11" width="7.33203125" style="49" customWidth="1"/>
    <col min="12" max="12" width="8.6640625" style="49" bestFit="1" customWidth="1"/>
    <col min="13" max="13" width="5" style="49" customWidth="1"/>
    <col min="14" max="15" width="10.83203125" style="49"/>
    <col min="16" max="16" width="12.83203125" style="49" bestFit="1" customWidth="1"/>
    <col min="17" max="17" width="3.5" style="49" customWidth="1"/>
    <col min="18" max="20" width="10.83203125" style="49"/>
    <col min="21" max="21" width="14.83203125" style="50" customWidth="1"/>
    <col min="22" max="22" width="5" style="50" customWidth="1"/>
    <col min="23" max="24" width="5.5" style="49" customWidth="1"/>
    <col min="25" max="32" width="4.33203125" style="49" customWidth="1"/>
    <col min="33" max="16384" width="10.83203125" style="49"/>
  </cols>
  <sheetData>
    <row r="1" spans="1:42">
      <c r="A1" s="49" t="s">
        <v>659</v>
      </c>
    </row>
    <row r="3" spans="1:42" s="51" customFormat="1" ht="15">
      <c r="B3" s="107" t="s">
        <v>10</v>
      </c>
      <c r="C3" s="107"/>
      <c r="D3" s="107" t="s">
        <v>660</v>
      </c>
      <c r="E3" s="107" t="s">
        <v>13</v>
      </c>
      <c r="F3" s="107"/>
      <c r="G3" s="107" t="s">
        <v>661</v>
      </c>
      <c r="H3" s="107" t="s">
        <v>662</v>
      </c>
      <c r="I3" s="107" t="s">
        <v>663</v>
      </c>
      <c r="J3" s="107" t="s">
        <v>664</v>
      </c>
      <c r="K3" s="107" t="s">
        <v>664</v>
      </c>
      <c r="L3" s="108" t="s">
        <v>665</v>
      </c>
      <c r="M3" s="107"/>
      <c r="N3" s="107" t="s">
        <v>666</v>
      </c>
      <c r="O3" s="107" t="s">
        <v>662</v>
      </c>
      <c r="P3" s="107" t="s">
        <v>667</v>
      </c>
      <c r="Q3" s="107"/>
      <c r="R3" s="107" t="s">
        <v>668</v>
      </c>
      <c r="S3" s="107" t="s">
        <v>669</v>
      </c>
      <c r="T3" s="107" t="s">
        <v>670</v>
      </c>
      <c r="U3" s="109" t="s">
        <v>671</v>
      </c>
      <c r="V3" s="109" t="s">
        <v>662</v>
      </c>
      <c r="W3" s="110" t="s">
        <v>672</v>
      </c>
      <c r="X3" s="110" t="s">
        <v>673</v>
      </c>
      <c r="Y3" s="110" t="s">
        <v>674</v>
      </c>
      <c r="Z3" s="110"/>
      <c r="AA3" s="110"/>
      <c r="AB3" s="110"/>
      <c r="AC3" s="110"/>
      <c r="AD3" s="110"/>
      <c r="AE3" s="110"/>
      <c r="AF3" s="53"/>
    </row>
    <row r="4" spans="1:42">
      <c r="J4" s="49" t="s">
        <v>675</v>
      </c>
      <c r="K4" s="49" t="s">
        <v>676</v>
      </c>
      <c r="L4" s="103"/>
    </row>
    <row r="5" spans="1:42" ht="15">
      <c r="B5" s="49" t="s">
        <v>677</v>
      </c>
      <c r="D5" s="49" t="s">
        <v>678</v>
      </c>
      <c r="E5" s="49" t="s">
        <v>149</v>
      </c>
      <c r="F5" s="49" t="s">
        <v>149</v>
      </c>
      <c r="G5" s="53" t="s">
        <v>679</v>
      </c>
      <c r="H5" s="53"/>
      <c r="I5" s="53"/>
      <c r="J5" s="54">
        <v>35</v>
      </c>
      <c r="K5" s="54">
        <v>80</v>
      </c>
      <c r="L5" s="104">
        <v>50</v>
      </c>
      <c r="N5" s="55" t="s">
        <v>680</v>
      </c>
      <c r="O5" s="55" t="s">
        <v>681</v>
      </c>
      <c r="U5" s="50" t="s">
        <v>682</v>
      </c>
      <c r="AF5" s="53"/>
    </row>
    <row r="6" spans="1:42" ht="30">
      <c r="B6" s="49" t="s">
        <v>683</v>
      </c>
      <c r="D6" s="49" t="s">
        <v>46</v>
      </c>
      <c r="E6" s="49" t="s">
        <v>684</v>
      </c>
      <c r="G6" s="56" t="s">
        <v>685</v>
      </c>
      <c r="H6" s="56" t="s">
        <v>686</v>
      </c>
      <c r="I6" s="56" t="s">
        <v>687</v>
      </c>
      <c r="J6" s="56"/>
      <c r="K6" s="56"/>
      <c r="L6" s="104">
        <v>50</v>
      </c>
      <c r="N6" s="49" t="s">
        <v>688</v>
      </c>
      <c r="O6" s="49" t="s">
        <v>689</v>
      </c>
      <c r="P6" s="49" t="s">
        <v>690</v>
      </c>
      <c r="U6" s="52" t="s">
        <v>691</v>
      </c>
      <c r="V6" s="52"/>
      <c r="W6" s="53" t="s">
        <v>149</v>
      </c>
      <c r="X6" s="56" t="s">
        <v>692</v>
      </c>
      <c r="Y6" s="56" t="s">
        <v>693</v>
      </c>
      <c r="Z6" s="56" t="s">
        <v>694</v>
      </c>
      <c r="AA6" s="56" t="s">
        <v>695</v>
      </c>
      <c r="AB6" s="53"/>
      <c r="AC6" s="53"/>
      <c r="AD6" s="53"/>
      <c r="AE6" s="53"/>
      <c r="AF6" s="56"/>
    </row>
    <row r="7" spans="1:42" ht="15">
      <c r="B7" s="49" t="s">
        <v>31</v>
      </c>
      <c r="D7" s="49" t="s">
        <v>696</v>
      </c>
      <c r="E7" s="49" t="s">
        <v>684</v>
      </c>
      <c r="G7" s="56" t="s">
        <v>697</v>
      </c>
      <c r="H7" s="56" t="s">
        <v>694</v>
      </c>
      <c r="I7" s="56" t="s">
        <v>698</v>
      </c>
      <c r="J7" s="56"/>
      <c r="K7" s="56"/>
      <c r="L7" s="104">
        <v>50</v>
      </c>
      <c r="N7" s="49" t="s">
        <v>699</v>
      </c>
      <c r="O7" s="49" t="s">
        <v>700</v>
      </c>
      <c r="P7" s="49" t="s">
        <v>701</v>
      </c>
      <c r="U7" s="57" t="s">
        <v>702</v>
      </c>
      <c r="V7" s="57"/>
      <c r="W7" s="56"/>
      <c r="X7" s="56"/>
      <c r="Y7" s="56" t="s">
        <v>693</v>
      </c>
      <c r="Z7" s="56" t="s">
        <v>694</v>
      </c>
      <c r="AA7" s="56" t="s">
        <v>695</v>
      </c>
      <c r="AB7" s="56" t="s">
        <v>703</v>
      </c>
      <c r="AC7" s="56" t="s">
        <v>686</v>
      </c>
      <c r="AD7" s="56"/>
      <c r="AE7" s="56"/>
      <c r="AF7" s="56"/>
    </row>
    <row r="8" spans="1:42" ht="30">
      <c r="B8" s="49" t="s">
        <v>704</v>
      </c>
      <c r="D8" s="49" t="s">
        <v>705</v>
      </c>
      <c r="E8" s="49" t="s">
        <v>151</v>
      </c>
      <c r="G8" s="56" t="s">
        <v>706</v>
      </c>
      <c r="H8" s="56" t="s">
        <v>703</v>
      </c>
      <c r="I8" s="56" t="s">
        <v>707</v>
      </c>
      <c r="J8" s="56"/>
      <c r="K8" s="56"/>
      <c r="L8" s="104">
        <v>50</v>
      </c>
      <c r="N8" s="49" t="s">
        <v>708</v>
      </c>
      <c r="P8" s="49" t="s">
        <v>709</v>
      </c>
      <c r="U8" s="57" t="s">
        <v>710</v>
      </c>
      <c r="V8" s="57"/>
      <c r="W8" s="56"/>
      <c r="X8" s="56"/>
      <c r="Y8" s="56" t="s">
        <v>693</v>
      </c>
      <c r="Z8" s="56" t="s">
        <v>694</v>
      </c>
      <c r="AA8" s="56" t="s">
        <v>695</v>
      </c>
      <c r="AB8" s="56" t="s">
        <v>703</v>
      </c>
      <c r="AC8" s="56" t="s">
        <v>686</v>
      </c>
      <c r="AD8" s="56"/>
      <c r="AE8" s="56"/>
      <c r="AF8" s="53"/>
    </row>
    <row r="9" spans="1:42" ht="30">
      <c r="B9" s="49" t="s">
        <v>711</v>
      </c>
      <c r="D9" s="49" t="s">
        <v>96</v>
      </c>
      <c r="E9" s="49" t="s">
        <v>712</v>
      </c>
      <c r="G9" s="56" t="s">
        <v>713</v>
      </c>
      <c r="H9" s="56" t="s">
        <v>695</v>
      </c>
      <c r="I9" s="56" t="s">
        <v>714</v>
      </c>
      <c r="J9" s="56"/>
      <c r="K9" s="56"/>
      <c r="L9" s="104">
        <v>50</v>
      </c>
      <c r="N9" s="49" t="s">
        <v>715</v>
      </c>
      <c r="U9" s="52" t="s">
        <v>716</v>
      </c>
      <c r="V9" s="52"/>
      <c r="W9" s="53" t="s">
        <v>712</v>
      </c>
      <c r="X9" s="56" t="s">
        <v>717</v>
      </c>
      <c r="Y9" s="56" t="s">
        <v>718</v>
      </c>
      <c r="Z9" s="53"/>
      <c r="AA9" s="53"/>
      <c r="AB9" s="53"/>
      <c r="AC9" s="53"/>
      <c r="AD9" s="53"/>
      <c r="AE9" s="53"/>
      <c r="AF9" s="56"/>
    </row>
    <row r="10" spans="1:42" ht="15">
      <c r="B10" s="49" t="s">
        <v>719</v>
      </c>
      <c r="D10" s="49" t="s">
        <v>720</v>
      </c>
      <c r="E10" s="49" t="s">
        <v>721</v>
      </c>
      <c r="G10" s="56" t="s">
        <v>722</v>
      </c>
      <c r="H10" s="56" t="s">
        <v>723</v>
      </c>
      <c r="I10" s="56" t="s">
        <v>724</v>
      </c>
      <c r="J10" s="56"/>
      <c r="K10" s="56"/>
      <c r="L10" s="104">
        <v>50</v>
      </c>
      <c r="N10" s="49" t="s">
        <v>725</v>
      </c>
      <c r="U10" s="57" t="s">
        <v>726</v>
      </c>
      <c r="V10" s="57"/>
      <c r="W10" s="56"/>
      <c r="X10" s="56"/>
      <c r="Y10" s="56" t="s">
        <v>718</v>
      </c>
      <c r="Z10" s="56" t="s">
        <v>727</v>
      </c>
      <c r="AA10" s="56"/>
      <c r="AB10" s="56"/>
      <c r="AC10" s="56"/>
      <c r="AD10" s="56"/>
      <c r="AE10" s="56"/>
      <c r="AF10" s="53"/>
    </row>
    <row r="11" spans="1:42" ht="15">
      <c r="B11" s="49" t="s">
        <v>728</v>
      </c>
      <c r="D11" s="49" t="s">
        <v>729</v>
      </c>
      <c r="E11" s="49" t="s">
        <v>730</v>
      </c>
      <c r="G11" s="56" t="s">
        <v>731</v>
      </c>
      <c r="H11" s="56" t="s">
        <v>732</v>
      </c>
      <c r="I11" s="56" t="s">
        <v>733</v>
      </c>
      <c r="J11" s="56"/>
      <c r="K11" s="56"/>
      <c r="L11" s="104">
        <v>50</v>
      </c>
      <c r="N11" s="49" t="s">
        <v>734</v>
      </c>
      <c r="U11" s="52" t="s">
        <v>735</v>
      </c>
      <c r="V11" s="52"/>
      <c r="W11" s="53" t="s">
        <v>151</v>
      </c>
      <c r="X11" s="56" t="s">
        <v>692</v>
      </c>
      <c r="Y11" s="56" t="s">
        <v>693</v>
      </c>
      <c r="Z11" s="56" t="s">
        <v>694</v>
      </c>
      <c r="AA11" s="56" t="s">
        <v>695</v>
      </c>
      <c r="AB11" s="53"/>
      <c r="AC11" s="53"/>
      <c r="AD11" s="53"/>
      <c r="AE11" s="53"/>
      <c r="AF11" s="56"/>
    </row>
    <row r="12" spans="1:42" ht="15">
      <c r="D12" s="49" t="s">
        <v>736</v>
      </c>
      <c r="E12" s="49" t="s">
        <v>737</v>
      </c>
      <c r="G12" s="56" t="s">
        <v>738</v>
      </c>
      <c r="H12" s="56" t="s">
        <v>693</v>
      </c>
      <c r="I12" s="56" t="s">
        <v>739</v>
      </c>
      <c r="J12" s="56"/>
      <c r="K12" s="56"/>
      <c r="L12" s="104">
        <v>50</v>
      </c>
      <c r="N12" s="49" t="s">
        <v>740</v>
      </c>
      <c r="O12" s="49" t="s">
        <v>741</v>
      </c>
      <c r="P12" s="49" t="s">
        <v>701</v>
      </c>
      <c r="U12" s="57" t="s">
        <v>742</v>
      </c>
      <c r="V12" s="57"/>
      <c r="W12" s="56"/>
      <c r="X12" s="56"/>
      <c r="Y12" s="56" t="s">
        <v>693</v>
      </c>
      <c r="Z12" s="56" t="s">
        <v>694</v>
      </c>
      <c r="AA12" s="56" t="s">
        <v>695</v>
      </c>
      <c r="AB12" s="56"/>
      <c r="AC12" s="56"/>
      <c r="AD12" s="56"/>
      <c r="AE12" s="56"/>
      <c r="AF12" s="53"/>
    </row>
    <row r="13" spans="1:42" ht="15">
      <c r="D13" s="49" t="s">
        <v>57</v>
      </c>
      <c r="E13" s="49" t="s">
        <v>743</v>
      </c>
      <c r="G13" s="56" t="s">
        <v>744</v>
      </c>
      <c r="H13" s="56" t="s">
        <v>745</v>
      </c>
      <c r="I13" s="56" t="s">
        <v>746</v>
      </c>
      <c r="J13" s="56"/>
      <c r="K13" s="56"/>
      <c r="L13" s="104">
        <v>50</v>
      </c>
      <c r="N13" s="49" t="s">
        <v>747</v>
      </c>
      <c r="U13" s="52" t="s">
        <v>748</v>
      </c>
      <c r="V13" s="52"/>
      <c r="W13" s="53" t="s">
        <v>684</v>
      </c>
      <c r="X13" s="56" t="s">
        <v>692</v>
      </c>
      <c r="Y13" s="56" t="s">
        <v>693</v>
      </c>
      <c r="Z13" s="56" t="s">
        <v>694</v>
      </c>
      <c r="AA13" s="56" t="s">
        <v>695</v>
      </c>
      <c r="AB13" s="53"/>
      <c r="AC13" s="53"/>
      <c r="AD13" s="53"/>
      <c r="AE13" s="53"/>
      <c r="AF13" s="56"/>
    </row>
    <row r="14" spans="1:42" ht="30">
      <c r="D14" s="49" t="s">
        <v>35</v>
      </c>
      <c r="E14" s="49" t="s">
        <v>749</v>
      </c>
      <c r="G14" s="56" t="s">
        <v>750</v>
      </c>
      <c r="H14" s="56" t="s">
        <v>751</v>
      </c>
      <c r="I14" s="56" t="s">
        <v>752</v>
      </c>
      <c r="J14" s="56"/>
      <c r="K14" s="56"/>
      <c r="L14" s="104">
        <v>50</v>
      </c>
      <c r="N14" s="55" t="s">
        <v>753</v>
      </c>
      <c r="O14" s="55" t="s">
        <v>754</v>
      </c>
      <c r="P14" s="49" t="s">
        <v>709</v>
      </c>
      <c r="U14" s="57" t="s">
        <v>755</v>
      </c>
      <c r="V14" s="57" t="s">
        <v>756</v>
      </c>
      <c r="W14" s="56"/>
      <c r="X14" s="56"/>
      <c r="Y14" s="56" t="s">
        <v>693</v>
      </c>
      <c r="Z14" s="56" t="s">
        <v>694</v>
      </c>
      <c r="AA14" s="56" t="s">
        <v>695</v>
      </c>
      <c r="AB14" s="56" t="s">
        <v>703</v>
      </c>
      <c r="AC14" s="56" t="s">
        <v>686</v>
      </c>
      <c r="AD14" s="56"/>
      <c r="AE14" s="56"/>
      <c r="AF14" s="56"/>
      <c r="AM14" s="58"/>
      <c r="AP14" s="58"/>
    </row>
    <row r="15" spans="1:42" ht="30">
      <c r="D15" s="49" t="s">
        <v>54</v>
      </c>
      <c r="E15" s="49" t="s">
        <v>142</v>
      </c>
      <c r="F15" s="49" t="s">
        <v>712</v>
      </c>
      <c r="G15" s="53" t="s">
        <v>96</v>
      </c>
      <c r="H15" s="53"/>
      <c r="I15" s="53"/>
      <c r="J15" s="54">
        <v>50</v>
      </c>
      <c r="K15" s="54">
        <v>140</v>
      </c>
      <c r="L15" s="104">
        <v>100</v>
      </c>
      <c r="N15" s="49" t="s">
        <v>757</v>
      </c>
      <c r="P15" s="49" t="s">
        <v>758</v>
      </c>
      <c r="U15" s="57" t="s">
        <v>759</v>
      </c>
      <c r="V15" s="57" t="s">
        <v>760</v>
      </c>
      <c r="W15" s="56"/>
      <c r="X15" s="56"/>
      <c r="Y15" s="56" t="s">
        <v>693</v>
      </c>
      <c r="Z15" s="56" t="s">
        <v>694</v>
      </c>
      <c r="AA15" s="56" t="s">
        <v>695</v>
      </c>
      <c r="AB15" s="56" t="s">
        <v>703</v>
      </c>
      <c r="AC15" s="56" t="s">
        <v>686</v>
      </c>
      <c r="AD15" s="56" t="s">
        <v>745</v>
      </c>
      <c r="AE15" s="56" t="s">
        <v>761</v>
      </c>
      <c r="AF15" s="56"/>
      <c r="AL15" s="58"/>
      <c r="AN15" s="58"/>
    </row>
    <row r="16" spans="1:42" ht="30">
      <c r="F16" s="49" t="s">
        <v>712</v>
      </c>
      <c r="G16" s="56" t="s">
        <v>762</v>
      </c>
      <c r="H16" s="56" t="s">
        <v>763</v>
      </c>
      <c r="I16" s="56" t="s">
        <v>764</v>
      </c>
      <c r="J16" s="56"/>
      <c r="K16" s="56"/>
      <c r="L16" s="104">
        <v>100</v>
      </c>
      <c r="N16" s="49" t="s">
        <v>765</v>
      </c>
      <c r="O16" s="49" t="s">
        <v>694</v>
      </c>
      <c r="P16" s="49" t="s">
        <v>701</v>
      </c>
      <c r="U16" s="57" t="s">
        <v>766</v>
      </c>
      <c r="V16" s="57" t="s">
        <v>47</v>
      </c>
      <c r="W16" s="56"/>
      <c r="X16" s="56"/>
      <c r="Y16" s="56" t="s">
        <v>693</v>
      </c>
      <c r="Z16" s="56" t="s">
        <v>694</v>
      </c>
      <c r="AA16" s="56" t="s">
        <v>695</v>
      </c>
      <c r="AB16" s="56"/>
      <c r="AC16" s="56"/>
      <c r="AD16" s="56"/>
      <c r="AE16" s="56"/>
      <c r="AF16" s="56"/>
      <c r="AG16" s="59"/>
      <c r="AM16" s="58"/>
      <c r="AO16" s="58"/>
    </row>
    <row r="17" spans="4:40" ht="30">
      <c r="F17" s="49" t="s">
        <v>712</v>
      </c>
      <c r="G17" s="56" t="s">
        <v>767</v>
      </c>
      <c r="H17" s="56" t="s">
        <v>727</v>
      </c>
      <c r="I17" s="56" t="s">
        <v>768</v>
      </c>
      <c r="J17" s="56"/>
      <c r="K17" s="56"/>
      <c r="L17" s="104">
        <v>100</v>
      </c>
      <c r="N17" s="49" t="s">
        <v>769</v>
      </c>
      <c r="O17" s="49" t="s">
        <v>770</v>
      </c>
      <c r="P17" s="49" t="s">
        <v>709</v>
      </c>
      <c r="U17" s="57" t="s">
        <v>771</v>
      </c>
      <c r="V17" s="57" t="s">
        <v>772</v>
      </c>
      <c r="W17" s="56"/>
      <c r="X17" s="56"/>
      <c r="Y17" s="56" t="s">
        <v>693</v>
      </c>
      <c r="Z17" s="56" t="s">
        <v>694</v>
      </c>
      <c r="AA17" s="56" t="s">
        <v>695</v>
      </c>
      <c r="AB17" s="56"/>
      <c r="AC17" s="56"/>
      <c r="AD17" s="56"/>
      <c r="AE17" s="56"/>
      <c r="AF17" s="56"/>
      <c r="AG17" s="59"/>
      <c r="AL17" s="58"/>
      <c r="AN17" s="58"/>
    </row>
    <row r="18" spans="4:40" ht="30">
      <c r="F18" s="49" t="s">
        <v>712</v>
      </c>
      <c r="G18" s="56" t="s">
        <v>773</v>
      </c>
      <c r="H18" s="56" t="s">
        <v>718</v>
      </c>
      <c r="I18" s="56" t="s">
        <v>774</v>
      </c>
      <c r="J18" s="56"/>
      <c r="K18" s="56"/>
      <c r="L18" s="104">
        <v>100</v>
      </c>
      <c r="N18" s="49" t="s">
        <v>775</v>
      </c>
      <c r="P18" s="49" t="s">
        <v>776</v>
      </c>
      <c r="U18" s="57" t="s">
        <v>777</v>
      </c>
      <c r="V18" s="57" t="s">
        <v>778</v>
      </c>
      <c r="W18" s="56"/>
      <c r="X18" s="56"/>
      <c r="Y18" s="56" t="s">
        <v>693</v>
      </c>
      <c r="Z18" s="56" t="s">
        <v>694</v>
      </c>
      <c r="AA18" s="56" t="s">
        <v>695</v>
      </c>
      <c r="AB18" s="56"/>
      <c r="AC18" s="56"/>
      <c r="AD18" s="56"/>
      <c r="AE18" s="56"/>
      <c r="AF18" s="56"/>
      <c r="AG18" s="60"/>
      <c r="AL18" s="58"/>
      <c r="AN18" s="58"/>
    </row>
    <row r="19" spans="4:40" ht="60">
      <c r="D19" s="56"/>
      <c r="G19" s="53" t="s">
        <v>779</v>
      </c>
      <c r="H19" s="53"/>
      <c r="I19" s="53"/>
      <c r="J19" s="53"/>
      <c r="K19" s="53"/>
      <c r="L19" s="53"/>
      <c r="N19" s="49" t="s">
        <v>780</v>
      </c>
      <c r="U19" s="57" t="s">
        <v>781</v>
      </c>
      <c r="V19" s="57" t="s">
        <v>782</v>
      </c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9"/>
      <c r="AL19" s="58"/>
      <c r="AN19" s="58"/>
    </row>
    <row r="20" spans="4:40" ht="15">
      <c r="D20" s="56"/>
      <c r="F20" s="49" t="s">
        <v>151</v>
      </c>
      <c r="G20" s="56" t="s">
        <v>783</v>
      </c>
      <c r="H20" s="56" t="s">
        <v>784</v>
      </c>
      <c r="I20" s="56"/>
      <c r="J20" s="56"/>
      <c r="K20" s="56"/>
      <c r="L20" s="104">
        <v>100</v>
      </c>
      <c r="N20" s="49" t="s">
        <v>785</v>
      </c>
      <c r="U20" s="57" t="s">
        <v>786</v>
      </c>
      <c r="V20" s="57" t="s">
        <v>787</v>
      </c>
      <c r="W20" s="56"/>
      <c r="X20" s="56"/>
      <c r="Y20" s="56" t="s">
        <v>693</v>
      </c>
      <c r="Z20" s="56" t="s">
        <v>686</v>
      </c>
      <c r="AA20" s="56"/>
      <c r="AB20" s="56"/>
      <c r="AC20" s="56"/>
      <c r="AD20" s="56"/>
      <c r="AE20" s="56"/>
      <c r="AF20" s="56"/>
      <c r="AG20" s="59"/>
    </row>
    <row r="21" spans="4:40" ht="15">
      <c r="D21" s="56"/>
      <c r="F21" s="49" t="s">
        <v>151</v>
      </c>
      <c r="G21" s="56" t="s">
        <v>788</v>
      </c>
      <c r="H21" s="56" t="s">
        <v>789</v>
      </c>
      <c r="I21" s="56"/>
      <c r="J21" s="56"/>
      <c r="K21" s="56"/>
      <c r="L21" s="104">
        <v>100</v>
      </c>
      <c r="N21" s="49" t="s">
        <v>790</v>
      </c>
      <c r="O21" s="49" t="s">
        <v>791</v>
      </c>
      <c r="U21" s="57" t="s">
        <v>792</v>
      </c>
      <c r="V21" s="57" t="s">
        <v>793</v>
      </c>
      <c r="W21" s="56"/>
      <c r="X21" s="56"/>
      <c r="Y21" s="56" t="s">
        <v>693</v>
      </c>
      <c r="Z21" s="56" t="s">
        <v>686</v>
      </c>
      <c r="AA21" s="56"/>
      <c r="AB21" s="56"/>
      <c r="AC21" s="56"/>
      <c r="AD21" s="56"/>
      <c r="AE21" s="56"/>
      <c r="AF21" s="56"/>
      <c r="AG21" s="61"/>
    </row>
    <row r="22" spans="4:40" ht="15">
      <c r="D22" s="56"/>
      <c r="F22" s="49" t="s">
        <v>151</v>
      </c>
      <c r="G22" s="56" t="s">
        <v>794</v>
      </c>
      <c r="H22" s="56" t="s">
        <v>795</v>
      </c>
      <c r="I22" s="56"/>
      <c r="J22" s="56"/>
      <c r="K22" s="56"/>
      <c r="L22" s="104">
        <v>100</v>
      </c>
      <c r="N22" s="49" t="s">
        <v>796</v>
      </c>
      <c r="U22" s="57" t="s">
        <v>797</v>
      </c>
      <c r="V22" s="57" t="s">
        <v>798</v>
      </c>
      <c r="W22" s="56"/>
      <c r="X22" s="56"/>
      <c r="Y22" s="56" t="s">
        <v>693</v>
      </c>
      <c r="Z22" s="56" t="s">
        <v>686</v>
      </c>
      <c r="AA22" s="56"/>
      <c r="AB22" s="56"/>
      <c r="AC22" s="56"/>
      <c r="AD22" s="56"/>
      <c r="AE22" s="56"/>
      <c r="AF22" s="53"/>
      <c r="AG22" s="61"/>
    </row>
    <row r="23" spans="4:40" ht="15">
      <c r="D23" s="56"/>
      <c r="F23" s="49" t="s">
        <v>151</v>
      </c>
      <c r="G23" s="56" t="s">
        <v>799</v>
      </c>
      <c r="H23" s="56" t="s">
        <v>754</v>
      </c>
      <c r="I23" s="56"/>
      <c r="J23" s="56"/>
      <c r="K23" s="56"/>
      <c r="L23" s="104">
        <v>100</v>
      </c>
      <c r="N23" s="49" t="s">
        <v>800</v>
      </c>
      <c r="U23" s="52" t="s">
        <v>801</v>
      </c>
      <c r="V23" s="52"/>
      <c r="W23" s="53" t="s">
        <v>684</v>
      </c>
      <c r="X23" s="56" t="s">
        <v>692</v>
      </c>
      <c r="Y23" s="53"/>
      <c r="Z23" s="53"/>
      <c r="AA23" s="53"/>
      <c r="AB23" s="53"/>
      <c r="AC23" s="53"/>
      <c r="AD23" s="53"/>
      <c r="AE23" s="53"/>
      <c r="AF23" s="56"/>
    </row>
    <row r="24" spans="4:40" ht="15">
      <c r="D24" s="56"/>
      <c r="F24" s="49" t="s">
        <v>151</v>
      </c>
      <c r="G24" s="56" t="s">
        <v>802</v>
      </c>
      <c r="H24" s="56" t="s">
        <v>803</v>
      </c>
      <c r="I24" s="56"/>
      <c r="J24" s="56"/>
      <c r="K24" s="56"/>
      <c r="L24" s="104">
        <v>100</v>
      </c>
      <c r="N24" s="49" t="s">
        <v>804</v>
      </c>
      <c r="O24" s="49" t="s">
        <v>703</v>
      </c>
      <c r="U24" s="57" t="s">
        <v>805</v>
      </c>
      <c r="V24" s="57" t="s">
        <v>806</v>
      </c>
      <c r="W24" s="56"/>
      <c r="X24" s="56"/>
      <c r="Y24" s="56" t="s">
        <v>693</v>
      </c>
      <c r="Z24" s="56" t="s">
        <v>695</v>
      </c>
      <c r="AA24" s="56" t="s">
        <v>723</v>
      </c>
      <c r="AB24" s="56" t="s">
        <v>686</v>
      </c>
      <c r="AC24" s="56" t="s">
        <v>745</v>
      </c>
      <c r="AE24" s="56"/>
      <c r="AF24" s="56"/>
    </row>
    <row r="25" spans="4:40" ht="30">
      <c r="D25" s="56"/>
      <c r="F25" s="49" t="s">
        <v>151</v>
      </c>
      <c r="G25" s="56" t="s">
        <v>807</v>
      </c>
      <c r="H25" s="56" t="s">
        <v>808</v>
      </c>
      <c r="I25" s="56"/>
      <c r="J25" s="56"/>
      <c r="K25" s="56"/>
      <c r="L25" s="104">
        <v>100</v>
      </c>
      <c r="N25" s="49" t="s">
        <v>809</v>
      </c>
      <c r="U25" s="57" t="s">
        <v>810</v>
      </c>
      <c r="V25" s="57" t="s">
        <v>811</v>
      </c>
      <c r="W25" s="56"/>
      <c r="X25" s="56"/>
      <c r="Y25" s="56" t="s">
        <v>763</v>
      </c>
      <c r="Z25" s="56"/>
      <c r="AA25" s="56"/>
      <c r="AB25" s="56"/>
      <c r="AC25" s="56"/>
      <c r="AD25" s="56"/>
      <c r="AE25" s="56"/>
      <c r="AF25" s="56"/>
    </row>
    <row r="26" spans="4:40" ht="30">
      <c r="D26" s="56"/>
      <c r="F26" s="49" t="s">
        <v>151</v>
      </c>
      <c r="G26" s="56" t="s">
        <v>812</v>
      </c>
      <c r="H26" s="56" t="s">
        <v>813</v>
      </c>
      <c r="I26" s="56"/>
      <c r="J26" s="56"/>
      <c r="K26" s="56"/>
      <c r="L26" s="104">
        <v>100</v>
      </c>
      <c r="N26" s="49" t="s">
        <v>814</v>
      </c>
      <c r="U26" s="57" t="s">
        <v>815</v>
      </c>
      <c r="V26" s="57" t="s">
        <v>816</v>
      </c>
      <c r="W26" s="56"/>
      <c r="X26" s="56"/>
      <c r="Y26" s="56" t="s">
        <v>727</v>
      </c>
      <c r="Z26" s="56"/>
      <c r="AA26" s="56"/>
      <c r="AB26" s="56"/>
      <c r="AC26" s="56"/>
      <c r="AD26" s="56"/>
      <c r="AE26" s="56"/>
      <c r="AF26" s="56"/>
      <c r="AG26" s="61"/>
    </row>
    <row r="27" spans="4:40" ht="15">
      <c r="D27" s="56"/>
      <c r="F27" s="49" t="s">
        <v>151</v>
      </c>
      <c r="G27" s="56" t="s">
        <v>817</v>
      </c>
      <c r="H27" s="56" t="s">
        <v>818</v>
      </c>
      <c r="I27" s="56"/>
      <c r="J27" s="56"/>
      <c r="K27" s="56"/>
      <c r="L27" s="104">
        <v>100</v>
      </c>
      <c r="N27" s="55" t="s">
        <v>819</v>
      </c>
      <c r="O27" s="55" t="s">
        <v>820</v>
      </c>
      <c r="P27" s="49" t="s">
        <v>690</v>
      </c>
      <c r="U27" s="57" t="s">
        <v>821</v>
      </c>
      <c r="V27" s="57" t="s">
        <v>822</v>
      </c>
      <c r="W27" s="56"/>
      <c r="X27" s="56"/>
      <c r="Y27" s="56" t="s">
        <v>693</v>
      </c>
      <c r="Z27" s="56" t="s">
        <v>823</v>
      </c>
      <c r="AA27" s="56" t="s">
        <v>803</v>
      </c>
      <c r="AB27" s="56" t="s">
        <v>686</v>
      </c>
      <c r="AC27" s="56" t="s">
        <v>745</v>
      </c>
      <c r="AD27" s="56"/>
      <c r="AE27" s="56"/>
      <c r="AF27" s="56"/>
    </row>
    <row r="28" spans="4:40" ht="30">
      <c r="L28" s="103"/>
      <c r="N28" s="49" t="s">
        <v>824</v>
      </c>
      <c r="U28" s="57" t="s">
        <v>825</v>
      </c>
      <c r="V28" s="57" t="s">
        <v>826</v>
      </c>
      <c r="W28" s="56"/>
      <c r="X28" s="56"/>
      <c r="Y28" s="56" t="s">
        <v>693</v>
      </c>
      <c r="Z28" s="56" t="s">
        <v>823</v>
      </c>
      <c r="AA28" s="56" t="s">
        <v>686</v>
      </c>
      <c r="AB28" s="56"/>
      <c r="AC28" s="56"/>
      <c r="AD28" s="56"/>
      <c r="AE28" s="56"/>
      <c r="AF28" s="56"/>
    </row>
    <row r="29" spans="4:40" ht="30">
      <c r="G29" s="51" t="s">
        <v>827</v>
      </c>
      <c r="L29" s="105"/>
      <c r="N29" s="49" t="s">
        <v>828</v>
      </c>
      <c r="O29" s="49" t="s">
        <v>695</v>
      </c>
      <c r="U29" s="57" t="s">
        <v>829</v>
      </c>
      <c r="V29" s="57" t="s">
        <v>830</v>
      </c>
      <c r="W29" s="56"/>
      <c r="X29" s="56" t="s">
        <v>717</v>
      </c>
      <c r="Y29" s="56" t="s">
        <v>727</v>
      </c>
      <c r="Z29" s="56"/>
      <c r="AA29" s="56"/>
      <c r="AB29" s="56"/>
      <c r="AC29" s="56"/>
      <c r="AD29" s="56"/>
      <c r="AE29" s="56"/>
      <c r="AF29" s="53"/>
    </row>
    <row r="30" spans="4:40" ht="15">
      <c r="F30" s="49" t="s">
        <v>831</v>
      </c>
      <c r="G30" s="49" t="s">
        <v>832</v>
      </c>
      <c r="J30" s="49">
        <v>5</v>
      </c>
      <c r="K30" s="49">
        <v>50</v>
      </c>
      <c r="L30" s="106">
        <f>0.00274*(J30+K30)/2</f>
        <v>7.535E-2</v>
      </c>
      <c r="N30" s="49" t="s">
        <v>833</v>
      </c>
      <c r="U30" s="52" t="s">
        <v>834</v>
      </c>
      <c r="V30" s="52"/>
      <c r="W30" s="53" t="s">
        <v>730</v>
      </c>
      <c r="X30" s="56" t="s">
        <v>692</v>
      </c>
      <c r="Y30" s="53"/>
      <c r="Z30" s="53"/>
      <c r="AA30" s="53"/>
      <c r="AB30" s="53"/>
      <c r="AC30" s="53"/>
      <c r="AD30" s="53"/>
      <c r="AE30" s="53"/>
      <c r="AF30" s="56"/>
    </row>
    <row r="31" spans="4:40" ht="30">
      <c r="F31" s="49" t="s">
        <v>831</v>
      </c>
      <c r="G31" s="49" t="s">
        <v>835</v>
      </c>
      <c r="J31" s="49">
        <v>2</v>
      </c>
      <c r="K31" s="49">
        <v>7</v>
      </c>
      <c r="L31" s="106">
        <f>0.00274*(J31+K31)/2</f>
        <v>1.2329999999999999E-2</v>
      </c>
      <c r="N31" s="49" t="s">
        <v>836</v>
      </c>
      <c r="U31" s="57" t="s">
        <v>837</v>
      </c>
      <c r="V31" s="57" t="s">
        <v>838</v>
      </c>
      <c r="W31" s="56"/>
      <c r="X31" s="56"/>
      <c r="Y31" s="56"/>
      <c r="Z31" s="56"/>
      <c r="AA31" s="56"/>
      <c r="AB31" s="56"/>
      <c r="AC31" s="56"/>
      <c r="AD31" s="56"/>
      <c r="AE31" s="56"/>
      <c r="AF31" s="56"/>
    </row>
    <row r="32" spans="4:40" ht="30">
      <c r="F32" s="49" t="s">
        <v>831</v>
      </c>
      <c r="G32" s="49" t="s">
        <v>839</v>
      </c>
      <c r="J32" s="49">
        <v>3</v>
      </c>
      <c r="K32" s="49">
        <v>4</v>
      </c>
      <c r="L32" s="106">
        <f t="shared" ref="L32:L37" si="0">0.0833*(J32+K32)/2</f>
        <v>0.29154999999999998</v>
      </c>
      <c r="N32" s="49" t="s">
        <v>840</v>
      </c>
      <c r="O32" s="49" t="s">
        <v>841</v>
      </c>
      <c r="P32" s="49" t="s">
        <v>776</v>
      </c>
      <c r="U32" s="57" t="s">
        <v>842</v>
      </c>
      <c r="V32" s="57" t="s">
        <v>843</v>
      </c>
      <c r="W32" s="56"/>
      <c r="X32" s="56"/>
      <c r="Y32" s="56"/>
      <c r="Z32" s="56"/>
      <c r="AA32" s="56"/>
      <c r="AB32" s="56"/>
      <c r="AC32" s="56"/>
      <c r="AD32" s="56"/>
      <c r="AE32" s="56"/>
      <c r="AF32" s="56"/>
    </row>
    <row r="33" spans="6:32" ht="30">
      <c r="F33" s="49" t="s">
        <v>831</v>
      </c>
      <c r="G33" s="49" t="s">
        <v>844</v>
      </c>
      <c r="J33" s="49">
        <v>3</v>
      </c>
      <c r="K33" s="49">
        <v>5</v>
      </c>
      <c r="L33" s="106">
        <f t="shared" si="0"/>
        <v>0.3332</v>
      </c>
      <c r="N33" s="49" t="s">
        <v>845</v>
      </c>
      <c r="O33" s="49" t="s">
        <v>693</v>
      </c>
      <c r="P33" s="49" t="s">
        <v>701</v>
      </c>
      <c r="U33" s="57" t="s">
        <v>846</v>
      </c>
      <c r="V33" s="57" t="s">
        <v>847</v>
      </c>
      <c r="W33" s="56"/>
      <c r="X33" s="56"/>
      <c r="Y33" s="56"/>
      <c r="Z33" s="56"/>
      <c r="AA33" s="56"/>
      <c r="AB33" s="56"/>
      <c r="AC33" s="56"/>
      <c r="AD33" s="56"/>
      <c r="AE33" s="56"/>
      <c r="AF33" s="53"/>
    </row>
    <row r="34" spans="6:32" ht="15">
      <c r="F34" s="49" t="s">
        <v>831</v>
      </c>
      <c r="G34" s="49" t="s">
        <v>848</v>
      </c>
      <c r="J34" s="49">
        <v>7</v>
      </c>
      <c r="K34" s="49">
        <v>9</v>
      </c>
      <c r="L34" s="106">
        <f t="shared" si="0"/>
        <v>0.66639999999999999</v>
      </c>
      <c r="N34" s="55" t="s">
        <v>849</v>
      </c>
      <c r="O34" s="55" t="s">
        <v>850</v>
      </c>
      <c r="P34" s="49" t="s">
        <v>701</v>
      </c>
      <c r="U34" s="52" t="s">
        <v>851</v>
      </c>
      <c r="V34" s="52"/>
      <c r="W34" s="53" t="s">
        <v>721</v>
      </c>
      <c r="X34" s="56" t="s">
        <v>692</v>
      </c>
      <c r="Y34" s="53"/>
      <c r="Z34" s="53"/>
      <c r="AA34" s="53"/>
      <c r="AB34" s="53"/>
      <c r="AC34" s="53"/>
      <c r="AD34" s="53"/>
      <c r="AE34" s="53"/>
      <c r="AF34" s="56"/>
    </row>
    <row r="35" spans="6:32" ht="15">
      <c r="F35" s="49" t="s">
        <v>831</v>
      </c>
      <c r="G35" s="49" t="s">
        <v>852</v>
      </c>
      <c r="J35" s="49">
        <v>12</v>
      </c>
      <c r="K35" s="49">
        <v>12</v>
      </c>
      <c r="L35" s="106">
        <f t="shared" si="0"/>
        <v>0.99960000000000004</v>
      </c>
      <c r="N35" s="55" t="s">
        <v>853</v>
      </c>
      <c r="O35" s="55" t="s">
        <v>853</v>
      </c>
      <c r="U35" s="57" t="s">
        <v>854</v>
      </c>
      <c r="V35" s="57" t="s">
        <v>855</v>
      </c>
      <c r="W35" s="56"/>
      <c r="X35" s="56" t="s">
        <v>692</v>
      </c>
      <c r="Y35" s="56" t="s">
        <v>693</v>
      </c>
      <c r="Z35" s="62" t="s">
        <v>694</v>
      </c>
      <c r="AA35" s="56" t="s">
        <v>695</v>
      </c>
      <c r="AB35" s="56" t="s">
        <v>723</v>
      </c>
      <c r="AC35" s="56" t="s">
        <v>754</v>
      </c>
      <c r="AD35" s="56"/>
      <c r="AE35" s="56"/>
      <c r="AF35" s="56"/>
    </row>
    <row r="36" spans="6:32" ht="30">
      <c r="F36" s="49" t="s">
        <v>856</v>
      </c>
      <c r="G36" s="49" t="s">
        <v>857</v>
      </c>
      <c r="J36" s="49">
        <v>9</v>
      </c>
      <c r="K36" s="49">
        <v>9</v>
      </c>
      <c r="L36" s="106">
        <f>0.0833*(J36+K36)/2</f>
        <v>0.74970000000000003</v>
      </c>
      <c r="N36" s="55" t="s">
        <v>858</v>
      </c>
      <c r="U36" s="57" t="s">
        <v>859</v>
      </c>
      <c r="V36" s="57" t="s">
        <v>860</v>
      </c>
      <c r="W36" s="56"/>
      <c r="X36" s="56" t="s">
        <v>692</v>
      </c>
      <c r="Y36" s="56" t="s">
        <v>693</v>
      </c>
      <c r="Z36" s="62" t="s">
        <v>694</v>
      </c>
      <c r="AA36" s="56" t="s">
        <v>695</v>
      </c>
      <c r="AB36" s="56" t="s">
        <v>723</v>
      </c>
      <c r="AC36" s="56" t="s">
        <v>754</v>
      </c>
      <c r="AD36" s="56"/>
      <c r="AE36" s="56"/>
      <c r="AF36" s="56"/>
    </row>
    <row r="37" spans="6:32" ht="30">
      <c r="F37" s="49" t="s">
        <v>831</v>
      </c>
      <c r="G37" s="49" t="s">
        <v>861</v>
      </c>
      <c r="J37" s="49">
        <v>4</v>
      </c>
      <c r="K37" s="49">
        <v>6</v>
      </c>
      <c r="L37" s="106">
        <f t="shared" si="0"/>
        <v>0.41649999999999998</v>
      </c>
      <c r="U37" s="57" t="s">
        <v>862</v>
      </c>
      <c r="V37" s="57" t="s">
        <v>863</v>
      </c>
      <c r="W37" s="56"/>
      <c r="X37" s="56" t="s">
        <v>692</v>
      </c>
      <c r="Y37" s="56" t="s">
        <v>693</v>
      </c>
      <c r="Z37" s="56" t="s">
        <v>694</v>
      </c>
      <c r="AA37" s="56" t="s">
        <v>695</v>
      </c>
      <c r="AB37" s="56"/>
      <c r="AC37" s="56"/>
      <c r="AD37" s="56"/>
      <c r="AE37" s="56"/>
      <c r="AF37" s="53"/>
    </row>
    <row r="38" spans="6:32" ht="15">
      <c r="F38" s="49" t="s">
        <v>831</v>
      </c>
      <c r="G38" s="49" t="s">
        <v>864</v>
      </c>
      <c r="L38" s="106">
        <v>5</v>
      </c>
      <c r="U38" s="52" t="s">
        <v>865</v>
      </c>
      <c r="V38" s="52"/>
      <c r="X38" s="56"/>
      <c r="Y38" s="53"/>
      <c r="Z38" s="53"/>
      <c r="AA38" s="53"/>
      <c r="AB38" s="53"/>
      <c r="AC38" s="53"/>
      <c r="AD38" s="53"/>
      <c r="AE38" s="53"/>
      <c r="AF38" s="56"/>
    </row>
    <row r="39" spans="6:32" ht="30">
      <c r="F39" s="49" t="s">
        <v>831</v>
      </c>
      <c r="G39" s="49" t="s">
        <v>866</v>
      </c>
      <c r="J39" s="49">
        <v>6</v>
      </c>
      <c r="K39" s="49">
        <v>12</v>
      </c>
      <c r="L39" s="106">
        <f>0.0833*(J39+K39)/2</f>
        <v>0.74970000000000003</v>
      </c>
      <c r="U39" s="57" t="s">
        <v>867</v>
      </c>
      <c r="V39" s="57" t="s">
        <v>868</v>
      </c>
      <c r="W39" s="53" t="s">
        <v>721</v>
      </c>
      <c r="X39" s="56" t="s">
        <v>692</v>
      </c>
      <c r="Y39" s="56"/>
      <c r="Z39" s="56"/>
      <c r="AA39" s="56"/>
      <c r="AB39" s="56"/>
      <c r="AC39" s="56"/>
      <c r="AD39" s="56"/>
      <c r="AE39" s="56"/>
    </row>
    <row r="42" spans="6:32" ht="15">
      <c r="U42" s="63" t="s">
        <v>869</v>
      </c>
    </row>
    <row r="43" spans="6:32" ht="15">
      <c r="U43" s="57" t="s">
        <v>870</v>
      </c>
      <c r="V43" s="57"/>
    </row>
    <row r="44" spans="6:32" ht="15">
      <c r="U44" s="57" t="s">
        <v>839</v>
      </c>
      <c r="V44" s="57"/>
    </row>
    <row r="45" spans="6:32" ht="15">
      <c r="U45" s="57" t="s">
        <v>844</v>
      </c>
      <c r="V45" s="57"/>
    </row>
    <row r="46" spans="6:32" ht="15">
      <c r="U46" s="57" t="s">
        <v>848</v>
      </c>
      <c r="V46" s="57"/>
      <c r="W46" s="51" t="s">
        <v>721</v>
      </c>
    </row>
    <row r="47" spans="6:32" ht="15">
      <c r="U47" s="57" t="s">
        <v>871</v>
      </c>
      <c r="V47" s="57"/>
    </row>
  </sheetData>
  <dataValidations disablePrompts="1" count="1">
    <dataValidation type="list" allowBlank="1" showInputMessage="1" showErrorMessage="1" sqref="P6:P34" xr:uid="{86281844-52F3-C344-A8CF-BF2CE1355EF0}">
      <formula1>"Alpine, Atlantic, Boreal, Continental, Mediterranean"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7166-B12A-3D4E-AD11-6B84ABD7ED02}">
  <dimension ref="A1:M24"/>
  <sheetViews>
    <sheetView workbookViewId="0">
      <selection activeCell="D41" sqref="D41"/>
    </sheetView>
    <sheetView workbookViewId="1">
      <selection sqref="A1:M1"/>
    </sheetView>
  </sheetViews>
  <sheetFormatPr baseColWidth="10" defaultColWidth="8.83203125" defaultRowHeight="15"/>
  <cols>
    <col min="1" max="1" width="18.83203125" customWidth="1"/>
    <col min="2" max="4" width="16.1640625" customWidth="1"/>
    <col min="5" max="5" width="23.1640625" customWidth="1"/>
    <col min="6" max="11" width="16.1640625" customWidth="1"/>
    <col min="12" max="12" width="11.33203125" customWidth="1"/>
    <col min="13" max="13" width="16.1640625" customWidth="1"/>
  </cols>
  <sheetData>
    <row r="1" spans="1:13" ht="30.25" customHeight="1">
      <c r="A1" s="158" t="s">
        <v>872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60.5" customHeight="1">
      <c r="A2" s="149" t="s">
        <v>873</v>
      </c>
      <c r="B2" s="149" t="s">
        <v>874</v>
      </c>
      <c r="C2" s="149" t="s">
        <v>670</v>
      </c>
      <c r="D2" s="149" t="s">
        <v>875</v>
      </c>
      <c r="E2" s="149" t="s">
        <v>876</v>
      </c>
      <c r="F2" s="149" t="s">
        <v>877</v>
      </c>
      <c r="G2" s="149" t="s">
        <v>878</v>
      </c>
      <c r="H2" s="149" t="s">
        <v>879</v>
      </c>
      <c r="I2" s="149" t="s">
        <v>880</v>
      </c>
      <c r="J2" s="149" t="s">
        <v>881</v>
      </c>
      <c r="K2" s="149" t="s">
        <v>882</v>
      </c>
      <c r="L2" s="149" t="s">
        <v>883</v>
      </c>
      <c r="M2" s="149" t="s">
        <v>884</v>
      </c>
    </row>
    <row r="3" spans="1:13" ht="60.5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 ht="60.5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1:13" ht="60.5" customHeight="1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</row>
    <row r="6" spans="1:13" ht="60.5" customHeigh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</row>
    <row r="7" spans="1:13" ht="60.5" customHeight="1">
      <c r="A7" s="150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</row>
    <row r="8" spans="1:13" ht="60.5" customHeight="1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</row>
    <row r="9" spans="1:13" ht="30.25" customHeight="1">
      <c r="A9" s="150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</row>
    <row r="10" spans="1:13" ht="60.5" customHeight="1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</row>
    <row r="11" spans="1:13" ht="60.5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</row>
    <row r="12" spans="1:13" ht="60.5" customHeight="1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</row>
    <row r="13" spans="1:13" ht="60.5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</row>
    <row r="14" spans="1:13" ht="30.25" customHeight="1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</row>
    <row r="15" spans="1:13" ht="60.5" customHeight="1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</row>
    <row r="16" spans="1:13" ht="60.5" customHeight="1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</row>
    <row r="17" spans="1:13" ht="60.5" customHeight="1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</row>
    <row r="18" spans="1:13" ht="60.5" customHeight="1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</row>
    <row r="19" spans="1:13" ht="30.25" customHeight="1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</row>
    <row r="20" spans="1:13" ht="60.5" customHeight="1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</row>
    <row r="21" spans="1:13" ht="60.5" customHeight="1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</row>
    <row r="22" spans="1:13" ht="60.5" customHeight="1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</row>
    <row r="23" spans="1:13" ht="60.5" customHeight="1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13" ht="60.5" customHeight="1">
      <c r="A24" s="150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87C5-A9D5-134E-96D7-13287C736FA4}">
  <sheetPr>
    <pageSetUpPr fitToPage="1"/>
  </sheetPr>
  <dimension ref="A1:AI68"/>
  <sheetViews>
    <sheetView zoomScale="82" zoomScaleNormal="82" workbookViewId="0">
      <pane xSplit="5" ySplit="4" topLeftCell="F5" activePane="bottomRight" state="frozen"/>
      <selection pane="topRight" activeCell="F1" sqref="F1"/>
      <selection pane="bottomLeft" activeCell="A4" sqref="A4"/>
      <selection pane="bottomRight" activeCell="E23" sqref="E23"/>
    </sheetView>
    <sheetView workbookViewId="1"/>
  </sheetViews>
  <sheetFormatPr baseColWidth="10" defaultColWidth="8.83203125" defaultRowHeight="15"/>
  <cols>
    <col min="1" max="4" width="8.83203125" style="66"/>
    <col min="5" max="5" width="44.6640625" style="66" customWidth="1"/>
    <col min="6" max="6" width="7.5" style="66" customWidth="1"/>
    <col min="7" max="7" width="7.6640625" style="66" bestFit="1" customWidth="1"/>
    <col min="8" max="24" width="8.83203125" style="66"/>
    <col min="25" max="25" width="8.6640625" style="66" customWidth="1"/>
    <col min="26" max="16384" width="8.83203125" style="66"/>
  </cols>
  <sheetData>
    <row r="1" spans="1:35" ht="46">
      <c r="A1" s="64" t="s">
        <v>75</v>
      </c>
      <c r="B1" s="159" t="s">
        <v>76</v>
      </c>
      <c r="C1" s="159"/>
      <c r="D1" s="65"/>
      <c r="E1" s="65" t="s">
        <v>77</v>
      </c>
      <c r="F1" s="65"/>
      <c r="G1" s="65"/>
      <c r="H1" s="159" t="s">
        <v>78</v>
      </c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60"/>
    </row>
    <row r="2" spans="1:35" ht="143">
      <c r="A2" s="67"/>
      <c r="B2" s="68"/>
      <c r="C2" s="68"/>
      <c r="D2" s="69"/>
      <c r="E2" s="69"/>
      <c r="F2" s="69"/>
      <c r="G2" s="69"/>
      <c r="H2" s="70" t="s">
        <v>81</v>
      </c>
      <c r="I2" s="70" t="s">
        <v>82</v>
      </c>
      <c r="J2" s="70" t="s">
        <v>83</v>
      </c>
      <c r="K2" s="70" t="s">
        <v>84</v>
      </c>
      <c r="L2" s="70" t="s">
        <v>85</v>
      </c>
      <c r="M2" s="70" t="s">
        <v>86</v>
      </c>
      <c r="N2" s="70" t="s">
        <v>87</v>
      </c>
      <c r="O2" s="70" t="s">
        <v>88</v>
      </c>
      <c r="P2" s="70" t="s">
        <v>89</v>
      </c>
      <c r="Q2" s="70" t="s">
        <v>90</v>
      </c>
      <c r="R2" s="70" t="s">
        <v>91</v>
      </c>
      <c r="S2" s="70" t="s">
        <v>92</v>
      </c>
      <c r="T2" s="70" t="s">
        <v>93</v>
      </c>
      <c r="U2" s="70" t="s">
        <v>94</v>
      </c>
      <c r="V2" s="70" t="s">
        <v>95</v>
      </c>
      <c r="W2" s="70" t="s">
        <v>96</v>
      </c>
      <c r="X2" s="70" t="s">
        <v>97</v>
      </c>
      <c r="Y2" s="70" t="s">
        <v>98</v>
      </c>
      <c r="Z2" s="70" t="s">
        <v>99</v>
      </c>
      <c r="AA2" s="70" t="s">
        <v>100</v>
      </c>
      <c r="AB2" s="70" t="s">
        <v>101</v>
      </c>
      <c r="AC2" s="70" t="s">
        <v>102</v>
      </c>
      <c r="AD2" s="70" t="s">
        <v>103</v>
      </c>
      <c r="AE2" s="70" t="s">
        <v>104</v>
      </c>
      <c r="AF2" s="70" t="s">
        <v>105</v>
      </c>
      <c r="AG2" s="70" t="s">
        <v>106</v>
      </c>
      <c r="AH2" s="70" t="s">
        <v>107</v>
      </c>
      <c r="AI2" s="71" t="s">
        <v>108</v>
      </c>
    </row>
    <row r="3" spans="1:35" ht="150" customHeight="1">
      <c r="A3" s="72"/>
      <c r="B3" s="73"/>
      <c r="C3" s="73"/>
      <c r="D3" s="74"/>
      <c r="E3" s="74"/>
      <c r="F3" s="75" t="s">
        <v>885</v>
      </c>
      <c r="G3" s="70" t="s">
        <v>886</v>
      </c>
      <c r="H3" s="70" t="s">
        <v>109</v>
      </c>
      <c r="I3" s="70" t="s">
        <v>110</v>
      </c>
      <c r="J3" s="70" t="s">
        <v>111</v>
      </c>
      <c r="K3" s="70" t="s">
        <v>112</v>
      </c>
      <c r="L3" s="70" t="s">
        <v>113</v>
      </c>
      <c r="M3" s="70" t="s">
        <v>114</v>
      </c>
      <c r="N3" s="70" t="s">
        <v>115</v>
      </c>
      <c r="O3" s="70" t="s">
        <v>116</v>
      </c>
      <c r="P3" s="70" t="s">
        <v>117</v>
      </c>
      <c r="Q3" s="70" t="s">
        <v>118</v>
      </c>
      <c r="R3" s="70" t="s">
        <v>91</v>
      </c>
      <c r="S3" s="70" t="s">
        <v>119</v>
      </c>
      <c r="T3" s="70" t="s">
        <v>120</v>
      </c>
      <c r="U3" s="70" t="s">
        <v>121</v>
      </c>
      <c r="V3" s="70" t="s">
        <v>122</v>
      </c>
      <c r="W3" s="70" t="s">
        <v>123</v>
      </c>
      <c r="X3" s="70" t="s">
        <v>124</v>
      </c>
      <c r="Y3" s="70" t="s">
        <v>125</v>
      </c>
      <c r="Z3" s="70" t="s">
        <v>126</v>
      </c>
      <c r="AA3" s="70" t="s">
        <v>127</v>
      </c>
      <c r="AB3" s="70" t="s">
        <v>128</v>
      </c>
      <c r="AC3" s="70" t="s">
        <v>129</v>
      </c>
      <c r="AD3" s="70" t="s">
        <v>130</v>
      </c>
      <c r="AE3" s="70" t="s">
        <v>131</v>
      </c>
      <c r="AF3" s="70" t="s">
        <v>132</v>
      </c>
      <c r="AG3" s="70" t="s">
        <v>133</v>
      </c>
      <c r="AH3" s="70" t="s">
        <v>134</v>
      </c>
      <c r="AI3" s="71" t="s">
        <v>135</v>
      </c>
    </row>
    <row r="4" spans="1:35" ht="24">
      <c r="A4" s="72"/>
      <c r="B4" s="73"/>
      <c r="C4" s="73"/>
      <c r="D4" s="74"/>
      <c r="E4" s="74"/>
      <c r="F4" s="74"/>
      <c r="G4" s="74"/>
      <c r="H4" s="70" t="s">
        <v>136</v>
      </c>
      <c r="I4" s="70" t="s">
        <v>137</v>
      </c>
      <c r="J4" s="70" t="s">
        <v>138</v>
      </c>
      <c r="K4" s="70" t="s">
        <v>139</v>
      </c>
      <c r="L4" s="70" t="s">
        <v>140</v>
      </c>
      <c r="M4" s="70" t="s">
        <v>141</v>
      </c>
      <c r="N4" s="70" t="s">
        <v>142</v>
      </c>
      <c r="O4" s="70" t="s">
        <v>143</v>
      </c>
      <c r="P4" s="70" t="s">
        <v>144</v>
      </c>
      <c r="Q4" s="70" t="s">
        <v>145</v>
      </c>
      <c r="R4" s="70" t="s">
        <v>146</v>
      </c>
      <c r="S4" s="70" t="s">
        <v>147</v>
      </c>
      <c r="T4" s="70" t="s">
        <v>148</v>
      </c>
      <c r="U4" s="70" t="s">
        <v>149</v>
      </c>
      <c r="V4" s="70" t="s">
        <v>150</v>
      </c>
      <c r="W4" s="70" t="s">
        <v>151</v>
      </c>
      <c r="X4" s="70" t="s">
        <v>152</v>
      </c>
      <c r="Y4" s="70" t="s">
        <v>153</v>
      </c>
      <c r="Z4" s="70" t="s">
        <v>154</v>
      </c>
      <c r="AA4" s="70" t="s">
        <v>155</v>
      </c>
      <c r="AB4" s="70" t="s">
        <v>156</v>
      </c>
      <c r="AC4" s="70" t="s">
        <v>157</v>
      </c>
      <c r="AD4" s="70" t="s">
        <v>158</v>
      </c>
      <c r="AE4" s="70" t="s">
        <v>159</v>
      </c>
      <c r="AF4" s="70" t="s">
        <v>160</v>
      </c>
      <c r="AG4" s="70" t="s">
        <v>161</v>
      </c>
      <c r="AH4" s="70" t="s">
        <v>162</v>
      </c>
      <c r="AI4" s="71" t="s">
        <v>163</v>
      </c>
    </row>
    <row r="5" spans="1:35">
      <c r="A5" s="76">
        <v>1</v>
      </c>
      <c r="B5" s="77" t="s">
        <v>164</v>
      </c>
      <c r="C5" s="77"/>
      <c r="D5" s="77"/>
      <c r="E5" s="77"/>
      <c r="F5" s="77">
        <v>60</v>
      </c>
      <c r="G5" s="77">
        <f>'Hovedgrupper SfB'!F6</f>
        <v>100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8"/>
    </row>
    <row r="6" spans="1:35">
      <c r="A6" s="79"/>
      <c r="B6" s="80">
        <v>10</v>
      </c>
      <c r="C6" s="80" t="s">
        <v>165</v>
      </c>
      <c r="D6" s="80"/>
      <c r="E6" s="81" t="s">
        <v>887</v>
      </c>
      <c r="F6" s="81">
        <v>60</v>
      </c>
      <c r="G6" s="82">
        <v>120</v>
      </c>
      <c r="H6" s="83"/>
      <c r="I6" s="84"/>
      <c r="J6" s="80">
        <v>120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5"/>
    </row>
    <row r="7" spans="1:35">
      <c r="A7" s="79"/>
      <c r="B7" s="80">
        <v>12</v>
      </c>
      <c r="C7" s="80" t="s">
        <v>172</v>
      </c>
      <c r="D7" s="80"/>
      <c r="E7" s="81" t="s">
        <v>888</v>
      </c>
      <c r="F7" s="81">
        <v>60</v>
      </c>
      <c r="G7" s="82">
        <v>120</v>
      </c>
      <c r="H7" s="83"/>
      <c r="I7" s="83"/>
      <c r="J7" s="83">
        <v>120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>
        <v>100</v>
      </c>
      <c r="V7" s="80"/>
      <c r="W7" s="80"/>
      <c r="X7" s="80"/>
      <c r="Y7" s="80"/>
      <c r="Z7" s="80"/>
      <c r="AA7" s="80"/>
      <c r="AB7" s="80">
        <v>50</v>
      </c>
      <c r="AC7" s="80">
        <v>80</v>
      </c>
      <c r="AD7" s="80"/>
      <c r="AE7" s="80"/>
      <c r="AF7" s="80"/>
      <c r="AG7" s="80"/>
      <c r="AH7" s="80"/>
      <c r="AI7" s="85"/>
    </row>
    <row r="8" spans="1:35">
      <c r="A8" s="79"/>
      <c r="B8" s="80">
        <v>13</v>
      </c>
      <c r="C8" s="80" t="s">
        <v>185</v>
      </c>
      <c r="D8" s="80"/>
      <c r="E8" s="81" t="s">
        <v>889</v>
      </c>
      <c r="F8" s="81">
        <v>60</v>
      </c>
      <c r="G8" s="82">
        <v>100</v>
      </c>
      <c r="H8" s="83"/>
      <c r="I8" s="80"/>
      <c r="J8" s="80">
        <v>100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>
        <v>100</v>
      </c>
      <c r="V8" s="80"/>
      <c r="W8" s="80"/>
      <c r="X8" s="80"/>
      <c r="Y8" s="80"/>
      <c r="Z8" s="80"/>
      <c r="AA8" s="80"/>
      <c r="AB8" s="80">
        <v>50</v>
      </c>
      <c r="AC8" s="80">
        <v>80</v>
      </c>
      <c r="AD8" s="80"/>
      <c r="AE8" s="80"/>
      <c r="AF8" s="80">
        <v>80</v>
      </c>
      <c r="AG8" s="80"/>
      <c r="AH8" s="80"/>
      <c r="AI8" s="85"/>
    </row>
    <row r="9" spans="1:35">
      <c r="A9" s="79"/>
      <c r="B9" s="80">
        <v>18</v>
      </c>
      <c r="C9" s="80" t="s">
        <v>195</v>
      </c>
      <c r="D9" s="80"/>
      <c r="E9" s="81" t="s">
        <v>890</v>
      </c>
      <c r="F9" s="81">
        <v>60</v>
      </c>
      <c r="G9" s="82">
        <v>80</v>
      </c>
      <c r="H9" s="83"/>
      <c r="I9" s="83"/>
      <c r="J9" s="83">
        <v>80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>
      <c r="A10" s="76">
        <v>2</v>
      </c>
      <c r="B10" s="77" t="s">
        <v>202</v>
      </c>
      <c r="C10" s="77"/>
      <c r="D10" s="77"/>
      <c r="E10" s="77"/>
      <c r="F10" s="77">
        <v>60</v>
      </c>
      <c r="G10" s="82">
        <f>'Hovedgrupper SfB'!F7</f>
        <v>100</v>
      </c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77"/>
    </row>
    <row r="11" spans="1:35" s="92" customFormat="1">
      <c r="A11" s="86"/>
      <c r="B11" s="87">
        <v>20</v>
      </c>
      <c r="C11" s="87" t="s">
        <v>203</v>
      </c>
      <c r="D11" s="87"/>
      <c r="E11" s="81" t="s">
        <v>891</v>
      </c>
      <c r="F11" s="81">
        <v>60</v>
      </c>
      <c r="G11" s="82">
        <v>50</v>
      </c>
      <c r="H11" s="88">
        <v>80</v>
      </c>
      <c r="I11" s="88"/>
      <c r="J11" s="88">
        <v>60</v>
      </c>
      <c r="K11" s="88">
        <v>50</v>
      </c>
      <c r="L11" s="88">
        <v>50</v>
      </c>
      <c r="M11" s="88"/>
      <c r="N11" s="88">
        <v>50</v>
      </c>
      <c r="O11" s="88"/>
      <c r="P11" s="88"/>
      <c r="Q11" s="88">
        <v>50</v>
      </c>
      <c r="R11" s="89"/>
      <c r="S11" s="89"/>
      <c r="T11" s="89"/>
      <c r="U11" s="90">
        <v>30</v>
      </c>
      <c r="V11" s="87"/>
      <c r="W11" s="87">
        <v>50</v>
      </c>
      <c r="X11" s="90">
        <v>30</v>
      </c>
      <c r="Y11" s="90"/>
      <c r="Z11" s="87"/>
      <c r="AA11" s="91"/>
      <c r="AB11" s="91"/>
      <c r="AC11" s="91"/>
      <c r="AD11" s="91"/>
      <c r="AE11" s="91"/>
      <c r="AF11" s="91"/>
      <c r="AG11" s="91"/>
      <c r="AH11" s="91"/>
      <c r="AI11" s="91"/>
    </row>
    <row r="12" spans="1:35" s="92" customFormat="1">
      <c r="A12" s="86"/>
      <c r="B12" s="87">
        <v>21</v>
      </c>
      <c r="C12" s="87" t="s">
        <v>223</v>
      </c>
      <c r="D12" s="87"/>
      <c r="E12" s="81" t="s">
        <v>224</v>
      </c>
      <c r="F12" s="81">
        <v>60</v>
      </c>
      <c r="G12" s="82">
        <f>MEDIAN(H12:AI12)</f>
        <v>100</v>
      </c>
      <c r="H12" s="89">
        <v>120</v>
      </c>
      <c r="I12" s="89"/>
      <c r="J12" s="89">
        <v>120</v>
      </c>
      <c r="K12" s="89">
        <v>80</v>
      </c>
      <c r="L12" s="89">
        <v>120</v>
      </c>
      <c r="M12" s="89"/>
      <c r="N12" s="89">
        <v>120</v>
      </c>
      <c r="O12" s="89"/>
      <c r="P12" s="89"/>
      <c r="Q12" s="89">
        <v>120</v>
      </c>
      <c r="R12" s="89"/>
      <c r="S12" s="89"/>
      <c r="T12" s="89"/>
      <c r="U12" s="90">
        <v>120</v>
      </c>
      <c r="V12" s="87"/>
      <c r="W12" s="87">
        <v>120</v>
      </c>
      <c r="X12" s="90">
        <v>100</v>
      </c>
      <c r="Y12" s="90">
        <v>60</v>
      </c>
      <c r="Z12" s="87">
        <v>60</v>
      </c>
      <c r="AA12" s="91"/>
      <c r="AB12" s="91">
        <v>80</v>
      </c>
      <c r="AC12" s="91">
        <v>80</v>
      </c>
      <c r="AD12" s="91"/>
      <c r="AE12" s="91"/>
      <c r="AF12" s="91">
        <v>80</v>
      </c>
      <c r="AG12" s="91"/>
      <c r="AH12" s="91">
        <v>50</v>
      </c>
      <c r="AI12" s="91"/>
    </row>
    <row r="13" spans="1:35" s="92" customFormat="1">
      <c r="A13" s="86"/>
      <c r="B13" s="87">
        <v>22</v>
      </c>
      <c r="C13" s="87" t="s">
        <v>238</v>
      </c>
      <c r="D13" s="87"/>
      <c r="E13" s="81" t="s">
        <v>239</v>
      </c>
      <c r="F13" s="81">
        <v>60</v>
      </c>
      <c r="G13" s="82">
        <f>MEDIAN(H13:AI13)</f>
        <v>100</v>
      </c>
      <c r="H13" s="89"/>
      <c r="I13" s="89"/>
      <c r="J13" s="89">
        <v>120</v>
      </c>
      <c r="K13" s="89">
        <v>100</v>
      </c>
      <c r="L13" s="89">
        <v>120</v>
      </c>
      <c r="M13" s="89">
        <v>80</v>
      </c>
      <c r="N13" s="89">
        <v>100</v>
      </c>
      <c r="O13" s="89"/>
      <c r="P13" s="89"/>
      <c r="Q13" s="89">
        <v>100</v>
      </c>
      <c r="R13" s="89"/>
      <c r="S13" s="89"/>
      <c r="T13" s="89"/>
      <c r="U13" s="90">
        <v>100</v>
      </c>
      <c r="V13" s="87"/>
      <c r="W13" s="87">
        <v>120</v>
      </c>
      <c r="X13" s="90">
        <v>100</v>
      </c>
      <c r="Y13" s="90"/>
      <c r="Z13" s="87"/>
      <c r="AA13" s="91"/>
      <c r="AB13" s="91"/>
      <c r="AC13" s="91"/>
      <c r="AD13" s="91"/>
      <c r="AE13" s="91"/>
      <c r="AF13" s="91"/>
      <c r="AG13" s="91"/>
      <c r="AH13" s="91"/>
      <c r="AI13" s="91"/>
    </row>
    <row r="14" spans="1:35" s="92" customFormat="1">
      <c r="A14" s="86"/>
      <c r="B14" s="87">
        <v>23</v>
      </c>
      <c r="C14" s="87" t="s">
        <v>252</v>
      </c>
      <c r="D14" s="87"/>
      <c r="E14" s="81" t="s">
        <v>892</v>
      </c>
      <c r="F14" s="81">
        <v>60</v>
      </c>
      <c r="G14" s="82">
        <f>MEDIAN(H14:AI14)</f>
        <v>100</v>
      </c>
      <c r="H14" s="89"/>
      <c r="I14" s="89"/>
      <c r="J14" s="89">
        <v>120</v>
      </c>
      <c r="K14" s="89"/>
      <c r="L14" s="89">
        <v>100</v>
      </c>
      <c r="M14" s="89"/>
      <c r="N14" s="89">
        <v>100</v>
      </c>
      <c r="O14" s="89"/>
      <c r="P14" s="89"/>
      <c r="Q14" s="89"/>
      <c r="R14" s="89"/>
      <c r="S14" s="89"/>
      <c r="T14" s="89"/>
      <c r="U14" s="90">
        <v>100</v>
      </c>
      <c r="V14" s="87"/>
      <c r="W14" s="87">
        <v>120</v>
      </c>
      <c r="X14" s="90">
        <v>100</v>
      </c>
      <c r="Y14" s="90">
        <v>60</v>
      </c>
      <c r="Z14" s="87">
        <v>60</v>
      </c>
      <c r="AA14" s="91"/>
      <c r="AB14" s="91">
        <v>80</v>
      </c>
      <c r="AC14" s="91"/>
      <c r="AD14" s="91"/>
      <c r="AE14" s="91"/>
      <c r="AF14" s="91">
        <v>50</v>
      </c>
      <c r="AG14" s="91"/>
      <c r="AH14" s="91">
        <v>50</v>
      </c>
      <c r="AI14" s="91"/>
    </row>
    <row r="15" spans="1:35" s="92" customFormat="1">
      <c r="A15" s="86"/>
      <c r="B15" s="87">
        <v>24</v>
      </c>
      <c r="C15" s="87" t="s">
        <v>266</v>
      </c>
      <c r="D15" s="87"/>
      <c r="E15" s="81" t="s">
        <v>893</v>
      </c>
      <c r="F15" s="81">
        <v>60</v>
      </c>
      <c r="G15" s="82">
        <f>MEDIAN(H15:AI15)</f>
        <v>60</v>
      </c>
      <c r="H15" s="89">
        <v>80</v>
      </c>
      <c r="I15" s="89"/>
      <c r="J15" s="89">
        <v>80</v>
      </c>
      <c r="K15" s="89"/>
      <c r="L15" s="89"/>
      <c r="M15" s="89"/>
      <c r="N15" s="89"/>
      <c r="O15" s="89"/>
      <c r="P15" s="89"/>
      <c r="Q15" s="89">
        <v>60</v>
      </c>
      <c r="R15" s="89"/>
      <c r="S15" s="89"/>
      <c r="T15" s="89"/>
      <c r="U15" s="90">
        <v>60</v>
      </c>
      <c r="V15" s="87"/>
      <c r="W15" s="87"/>
      <c r="X15" s="90">
        <v>60</v>
      </c>
      <c r="Y15" s="90"/>
      <c r="Z15" s="87"/>
      <c r="AA15" s="91"/>
      <c r="AB15" s="91"/>
      <c r="AC15" s="91"/>
      <c r="AD15" s="91"/>
      <c r="AE15" s="91"/>
      <c r="AF15" s="91"/>
      <c r="AG15" s="91"/>
      <c r="AH15" s="91"/>
      <c r="AI15" s="91"/>
    </row>
    <row r="16" spans="1:35" s="92" customFormat="1">
      <c r="A16" s="86"/>
      <c r="B16" s="87">
        <v>25</v>
      </c>
      <c r="C16" s="87" t="s">
        <v>284</v>
      </c>
      <c r="D16" s="87"/>
      <c r="E16" s="81" t="s">
        <v>894</v>
      </c>
      <c r="F16" s="81">
        <v>60</v>
      </c>
      <c r="G16" s="82">
        <f>MEDIAN(H16:AI16)</f>
        <v>120</v>
      </c>
      <c r="H16" s="89">
        <v>120</v>
      </c>
      <c r="I16" s="89"/>
      <c r="J16" s="89">
        <v>120</v>
      </c>
      <c r="K16" s="89">
        <v>80</v>
      </c>
      <c r="L16" s="89">
        <v>120</v>
      </c>
      <c r="M16" s="89"/>
      <c r="N16" s="89">
        <v>120</v>
      </c>
      <c r="O16" s="89"/>
      <c r="P16" s="89"/>
      <c r="Q16" s="89">
        <v>120</v>
      </c>
      <c r="R16" s="89"/>
      <c r="S16" s="89"/>
      <c r="T16" s="89"/>
      <c r="U16" s="90">
        <v>120</v>
      </c>
      <c r="V16" s="87"/>
      <c r="W16" s="87"/>
      <c r="X16" s="90">
        <v>120</v>
      </c>
      <c r="Y16" s="90">
        <v>60</v>
      </c>
      <c r="Z16" s="87">
        <v>60</v>
      </c>
      <c r="AA16" s="91"/>
      <c r="AB16" s="91">
        <v>80</v>
      </c>
      <c r="AC16" s="91"/>
      <c r="AD16" s="91"/>
      <c r="AE16" s="91"/>
      <c r="AF16" s="91">
        <v>50</v>
      </c>
      <c r="AG16" s="91"/>
      <c r="AH16" s="91">
        <v>50</v>
      </c>
      <c r="AI16" s="91"/>
    </row>
    <row r="17" spans="1:35" s="92" customFormat="1">
      <c r="A17" s="86"/>
      <c r="B17" s="87">
        <v>26</v>
      </c>
      <c r="C17" s="87" t="s">
        <v>291</v>
      </c>
      <c r="D17" s="87"/>
      <c r="E17" s="81" t="s">
        <v>895</v>
      </c>
      <c r="F17" s="81">
        <v>60</v>
      </c>
      <c r="G17" s="82">
        <v>60</v>
      </c>
      <c r="H17" s="89"/>
      <c r="I17" s="89"/>
      <c r="J17" s="89">
        <v>80</v>
      </c>
      <c r="K17" s="89"/>
      <c r="L17" s="89"/>
      <c r="M17" s="89"/>
      <c r="N17" s="89"/>
      <c r="O17" s="89"/>
      <c r="P17" s="89"/>
      <c r="Q17" s="89">
        <v>80</v>
      </c>
      <c r="R17" s="89"/>
      <c r="S17" s="89"/>
      <c r="T17" s="89"/>
      <c r="U17" s="90">
        <v>60</v>
      </c>
      <c r="V17" s="87"/>
      <c r="W17" s="87"/>
      <c r="X17" s="90">
        <v>60</v>
      </c>
      <c r="Y17" s="90"/>
      <c r="Z17" s="87"/>
      <c r="AA17" s="91"/>
      <c r="AB17" s="91"/>
      <c r="AC17" s="91"/>
      <c r="AD17" s="91"/>
      <c r="AE17" s="91"/>
      <c r="AF17" s="91"/>
      <c r="AG17" s="91"/>
      <c r="AH17" s="91"/>
      <c r="AI17" s="91"/>
    </row>
    <row r="18" spans="1:35" s="92" customFormat="1">
      <c r="A18" s="86"/>
      <c r="B18" s="87">
        <v>27</v>
      </c>
      <c r="C18" s="87" t="s">
        <v>303</v>
      </c>
      <c r="D18" s="87"/>
      <c r="E18" s="81" t="s">
        <v>896</v>
      </c>
      <c r="F18" s="81">
        <v>60</v>
      </c>
      <c r="G18" s="82">
        <f>MEDIAN(H18:AI18)</f>
        <v>50</v>
      </c>
      <c r="H18" s="89"/>
      <c r="I18" s="89"/>
      <c r="J18" s="89">
        <v>120</v>
      </c>
      <c r="K18" s="89"/>
      <c r="L18" s="89"/>
      <c r="M18" s="89"/>
      <c r="N18" s="89"/>
      <c r="O18" s="89"/>
      <c r="P18" s="89"/>
      <c r="Q18" s="89">
        <v>120</v>
      </c>
      <c r="R18" s="89"/>
      <c r="S18" s="89"/>
      <c r="T18" s="89"/>
      <c r="U18" s="90">
        <v>120</v>
      </c>
      <c r="V18" s="87"/>
      <c r="W18" s="87"/>
      <c r="X18" s="90">
        <v>120</v>
      </c>
      <c r="Y18" s="90">
        <v>40</v>
      </c>
      <c r="Z18" s="87">
        <v>40</v>
      </c>
      <c r="AA18" s="91"/>
      <c r="AB18" s="91">
        <v>50</v>
      </c>
      <c r="AC18" s="91"/>
      <c r="AD18" s="91"/>
      <c r="AE18" s="91"/>
      <c r="AF18" s="91">
        <v>40</v>
      </c>
      <c r="AG18" s="91"/>
      <c r="AH18" s="91">
        <v>40</v>
      </c>
      <c r="AI18" s="91"/>
    </row>
    <row r="19" spans="1:35" s="92" customFormat="1">
      <c r="A19" s="86"/>
      <c r="B19" s="87">
        <v>28</v>
      </c>
      <c r="C19" s="87" t="s">
        <v>313</v>
      </c>
      <c r="D19" s="87"/>
      <c r="E19" s="81" t="s">
        <v>897</v>
      </c>
      <c r="F19" s="81">
        <v>60</v>
      </c>
      <c r="G19" s="82">
        <v>100</v>
      </c>
      <c r="H19" s="89">
        <v>120</v>
      </c>
      <c r="I19" s="89"/>
      <c r="J19" s="89">
        <v>120</v>
      </c>
      <c r="K19" s="89">
        <v>80</v>
      </c>
      <c r="L19" s="89"/>
      <c r="M19" s="89"/>
      <c r="N19" s="89">
        <v>120</v>
      </c>
      <c r="O19" s="89"/>
      <c r="P19" s="89"/>
      <c r="Q19" s="89">
        <v>80</v>
      </c>
      <c r="R19" s="89"/>
      <c r="S19" s="89"/>
      <c r="T19" s="89"/>
      <c r="U19" s="90">
        <v>80</v>
      </c>
      <c r="V19" s="87"/>
      <c r="W19" s="87"/>
      <c r="X19" s="90">
        <v>80</v>
      </c>
      <c r="Y19" s="90"/>
      <c r="Z19" s="87"/>
      <c r="AA19" s="91"/>
      <c r="AB19" s="91"/>
      <c r="AC19" s="91"/>
      <c r="AD19" s="91"/>
      <c r="AE19" s="91"/>
      <c r="AF19" s="91"/>
      <c r="AG19" s="91"/>
      <c r="AH19" s="91"/>
      <c r="AI19" s="91"/>
    </row>
    <row r="20" spans="1:35">
      <c r="A20" s="76">
        <v>3</v>
      </c>
      <c r="B20" s="77" t="s">
        <v>316</v>
      </c>
      <c r="C20" s="77"/>
      <c r="D20" s="77"/>
      <c r="E20" s="77"/>
      <c r="F20" s="77">
        <v>30</v>
      </c>
      <c r="G20" s="82">
        <f>'Hovedgrupper SfB'!F8</f>
        <v>60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</row>
    <row r="21" spans="1:35">
      <c r="A21" s="93"/>
      <c r="B21" s="94">
        <v>30</v>
      </c>
      <c r="C21" s="94" t="s">
        <v>317</v>
      </c>
      <c r="D21" s="94"/>
      <c r="E21" s="81" t="s">
        <v>898</v>
      </c>
      <c r="F21" s="81"/>
      <c r="G21" s="82">
        <v>50</v>
      </c>
      <c r="H21" s="91">
        <v>60</v>
      </c>
      <c r="I21" s="91"/>
      <c r="J21" s="91">
        <v>60</v>
      </c>
      <c r="K21" s="91">
        <v>50</v>
      </c>
      <c r="L21" s="91"/>
      <c r="M21" s="91"/>
      <c r="N21" s="91">
        <v>50</v>
      </c>
      <c r="O21" s="91"/>
      <c r="P21" s="91"/>
      <c r="Q21" s="91">
        <v>60</v>
      </c>
      <c r="R21" s="91"/>
      <c r="S21" s="91"/>
      <c r="T21" s="91"/>
      <c r="U21" s="90">
        <v>50</v>
      </c>
      <c r="V21" s="87"/>
      <c r="W21" s="87"/>
      <c r="X21" s="90"/>
      <c r="Y21" s="87"/>
      <c r="Z21" s="87"/>
      <c r="AA21" s="91"/>
      <c r="AB21" s="91"/>
      <c r="AC21" s="91"/>
      <c r="AD21" s="91"/>
      <c r="AE21" s="91"/>
      <c r="AF21" s="91"/>
      <c r="AG21" s="91"/>
      <c r="AH21" s="91"/>
      <c r="AI21" s="91"/>
    </row>
    <row r="22" spans="1:35">
      <c r="A22" s="93"/>
      <c r="B22" s="94">
        <v>31</v>
      </c>
      <c r="C22" s="94" t="s">
        <v>324</v>
      </c>
      <c r="D22" s="94"/>
      <c r="E22" s="81" t="s">
        <v>899</v>
      </c>
      <c r="F22" s="81">
        <v>35</v>
      </c>
      <c r="G22" s="82">
        <v>60</v>
      </c>
      <c r="H22" s="80">
        <v>100</v>
      </c>
      <c r="I22" s="80"/>
      <c r="J22" s="80">
        <v>80</v>
      </c>
      <c r="K22" s="80"/>
      <c r="L22" s="80"/>
      <c r="M22" s="80"/>
      <c r="N22" s="80">
        <v>80</v>
      </c>
      <c r="O22" s="80">
        <v>80</v>
      </c>
      <c r="P22" s="80"/>
      <c r="Q22" s="80">
        <v>50</v>
      </c>
      <c r="R22" s="80">
        <v>60</v>
      </c>
      <c r="S22" s="80">
        <v>80</v>
      </c>
      <c r="T22" s="80">
        <v>50</v>
      </c>
      <c r="U22" s="95">
        <v>40</v>
      </c>
      <c r="V22" s="94"/>
      <c r="W22" s="94">
        <v>60</v>
      </c>
      <c r="X22" s="95"/>
      <c r="Y22" s="94"/>
      <c r="Z22" s="94"/>
      <c r="AA22" s="80"/>
      <c r="AB22" s="80"/>
      <c r="AC22" s="80"/>
      <c r="AD22" s="80"/>
      <c r="AE22" s="80"/>
      <c r="AF22" s="80">
        <v>40</v>
      </c>
      <c r="AG22" s="80">
        <v>40</v>
      </c>
      <c r="AH22" s="80"/>
      <c r="AI22" s="80"/>
    </row>
    <row r="23" spans="1:35">
      <c r="A23" s="93"/>
      <c r="B23" s="94">
        <v>32</v>
      </c>
      <c r="C23" s="94" t="s">
        <v>346</v>
      </c>
      <c r="D23" s="94"/>
      <c r="E23" s="81" t="s">
        <v>900</v>
      </c>
      <c r="F23" s="81">
        <v>30</v>
      </c>
      <c r="G23" s="82">
        <v>60</v>
      </c>
      <c r="H23" s="80"/>
      <c r="I23" s="80"/>
      <c r="J23" s="80"/>
      <c r="K23" s="80"/>
      <c r="L23" s="80"/>
      <c r="M23" s="80"/>
      <c r="N23" s="80"/>
      <c r="O23" s="80"/>
      <c r="P23" s="80"/>
      <c r="Q23" s="80">
        <v>60</v>
      </c>
      <c r="R23" s="80"/>
      <c r="S23" s="80"/>
      <c r="T23" s="80"/>
      <c r="U23" s="95">
        <v>60</v>
      </c>
      <c r="V23" s="94">
        <v>50</v>
      </c>
      <c r="W23" s="94">
        <v>80</v>
      </c>
      <c r="X23" s="95"/>
      <c r="Y23" s="94">
        <v>50</v>
      </c>
      <c r="Z23" s="94"/>
      <c r="AA23" s="80"/>
      <c r="AB23" s="80"/>
      <c r="AC23" s="80"/>
      <c r="AD23" s="80"/>
      <c r="AE23" s="80"/>
      <c r="AF23" s="80">
        <v>50</v>
      </c>
      <c r="AG23" s="80">
        <v>40</v>
      </c>
      <c r="AH23" s="80"/>
      <c r="AI23" s="80"/>
    </row>
    <row r="24" spans="1:35">
      <c r="A24" s="93"/>
      <c r="B24" s="94">
        <v>33</v>
      </c>
      <c r="C24" s="94" t="s">
        <v>359</v>
      </c>
      <c r="D24" s="94"/>
      <c r="E24" s="81" t="s">
        <v>901</v>
      </c>
      <c r="F24" s="81"/>
      <c r="G24" s="82">
        <v>80</v>
      </c>
      <c r="H24" s="80"/>
      <c r="I24" s="80"/>
      <c r="J24" s="80">
        <v>50</v>
      </c>
      <c r="K24" s="80"/>
      <c r="L24" s="80"/>
      <c r="M24" s="80"/>
      <c r="N24" s="80"/>
      <c r="O24" s="80"/>
      <c r="P24" s="80"/>
      <c r="Q24" s="80">
        <v>80</v>
      </c>
      <c r="R24" s="80"/>
      <c r="S24" s="80"/>
      <c r="T24" s="80"/>
      <c r="U24" s="95">
        <v>50</v>
      </c>
      <c r="V24" s="94">
        <v>80</v>
      </c>
      <c r="W24" s="94">
        <v>100</v>
      </c>
      <c r="X24" s="95">
        <v>80</v>
      </c>
      <c r="Y24" s="94">
        <v>60</v>
      </c>
      <c r="Z24" s="94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>
      <c r="A25" s="93"/>
      <c r="B25" s="94">
        <v>34</v>
      </c>
      <c r="C25" s="94" t="s">
        <v>372</v>
      </c>
      <c r="D25" s="94"/>
      <c r="E25" s="81" t="s">
        <v>902</v>
      </c>
      <c r="F25" s="81"/>
      <c r="G25" s="82">
        <v>50</v>
      </c>
      <c r="H25" s="80"/>
      <c r="I25" s="80"/>
      <c r="J25" s="80"/>
      <c r="K25" s="80"/>
      <c r="L25" s="80"/>
      <c r="M25" s="80"/>
      <c r="N25" s="80"/>
      <c r="O25" s="80"/>
      <c r="P25" s="80"/>
      <c r="Q25" s="80">
        <v>80</v>
      </c>
      <c r="R25" s="80"/>
      <c r="S25" s="80"/>
      <c r="T25" s="80"/>
      <c r="U25" s="95">
        <v>50</v>
      </c>
      <c r="V25" s="94">
        <v>50</v>
      </c>
      <c r="W25" s="94">
        <v>60</v>
      </c>
      <c r="X25" s="95"/>
      <c r="Y25" s="94"/>
      <c r="Z25" s="94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>
      <c r="A26" s="93"/>
      <c r="B26" s="94">
        <v>35</v>
      </c>
      <c r="C26" s="94" t="s">
        <v>382</v>
      </c>
      <c r="D26" s="94"/>
      <c r="E26" s="81" t="s">
        <v>903</v>
      </c>
      <c r="F26" s="81"/>
      <c r="G26" s="82">
        <v>50</v>
      </c>
      <c r="H26" s="80"/>
      <c r="I26" s="80">
        <v>60</v>
      </c>
      <c r="J26" s="80"/>
      <c r="K26" s="80"/>
      <c r="L26" s="80"/>
      <c r="M26" s="80">
        <v>50</v>
      </c>
      <c r="N26" s="80"/>
      <c r="O26" s="80"/>
      <c r="P26" s="80"/>
      <c r="Q26" s="80">
        <v>40</v>
      </c>
      <c r="R26" s="80">
        <v>40</v>
      </c>
      <c r="S26" s="80"/>
      <c r="T26" s="80"/>
      <c r="U26" s="95"/>
      <c r="V26" s="94">
        <v>50</v>
      </c>
      <c r="W26" s="94"/>
      <c r="X26" s="95">
        <v>30</v>
      </c>
      <c r="Y26" s="94"/>
      <c r="Z26" s="94"/>
      <c r="AA26" s="80">
        <v>50</v>
      </c>
      <c r="AB26" s="80"/>
      <c r="AC26" s="80"/>
      <c r="AD26" s="80"/>
      <c r="AE26" s="80"/>
      <c r="AF26" s="80"/>
      <c r="AG26" s="80"/>
      <c r="AH26" s="80"/>
      <c r="AI26" s="80"/>
    </row>
    <row r="27" spans="1:35">
      <c r="A27" s="93"/>
      <c r="B27" s="94">
        <v>36</v>
      </c>
      <c r="C27" s="94" t="s">
        <v>388</v>
      </c>
      <c r="D27" s="94"/>
      <c r="E27" s="81" t="s">
        <v>904</v>
      </c>
      <c r="F27" s="81"/>
      <c r="G27" s="82">
        <v>60</v>
      </c>
      <c r="H27" s="80"/>
      <c r="I27" s="80"/>
      <c r="J27" s="80">
        <v>60</v>
      </c>
      <c r="K27" s="80"/>
      <c r="L27" s="80"/>
      <c r="M27" s="80"/>
      <c r="N27" s="80">
        <v>60</v>
      </c>
      <c r="O27" s="80">
        <v>80</v>
      </c>
      <c r="P27" s="80"/>
      <c r="Q27" s="80">
        <v>80</v>
      </c>
      <c r="R27" s="80"/>
      <c r="S27" s="80"/>
      <c r="T27" s="80"/>
      <c r="U27" s="95">
        <v>50</v>
      </c>
      <c r="V27" s="94"/>
      <c r="W27" s="94"/>
      <c r="X27" s="95"/>
      <c r="Y27" s="94"/>
      <c r="Z27" s="94"/>
      <c r="AA27" s="80"/>
      <c r="AB27" s="80"/>
      <c r="AC27" s="80"/>
      <c r="AD27" s="80"/>
      <c r="AE27" s="80"/>
      <c r="AF27" s="80"/>
      <c r="AG27" s="80">
        <v>80</v>
      </c>
      <c r="AH27" s="80"/>
      <c r="AI27" s="80"/>
    </row>
    <row r="28" spans="1:35">
      <c r="A28" s="93"/>
      <c r="B28" s="94">
        <v>37</v>
      </c>
      <c r="C28" s="94" t="s">
        <v>392</v>
      </c>
      <c r="D28" s="94"/>
      <c r="E28" s="81" t="s">
        <v>896</v>
      </c>
      <c r="F28" s="81"/>
      <c r="G28" s="82">
        <v>40</v>
      </c>
      <c r="H28" s="80"/>
      <c r="I28" s="80"/>
      <c r="J28" s="80"/>
      <c r="K28" s="80"/>
      <c r="L28" s="80"/>
      <c r="M28" s="80"/>
      <c r="N28" s="80"/>
      <c r="O28" s="80"/>
      <c r="P28" s="80"/>
      <c r="Q28" s="80">
        <v>50</v>
      </c>
      <c r="R28" s="80">
        <v>50</v>
      </c>
      <c r="S28" s="80">
        <v>80</v>
      </c>
      <c r="T28" s="80">
        <v>50</v>
      </c>
      <c r="U28" s="95">
        <v>40</v>
      </c>
      <c r="V28" s="94">
        <v>25</v>
      </c>
      <c r="W28" s="94">
        <v>40</v>
      </c>
      <c r="X28" s="95"/>
      <c r="Y28" s="94"/>
      <c r="Z28" s="94">
        <v>30</v>
      </c>
      <c r="AA28" s="80"/>
      <c r="AB28" s="80"/>
      <c r="AC28" s="80">
        <v>20</v>
      </c>
      <c r="AD28" s="80"/>
      <c r="AE28" s="80"/>
      <c r="AF28" s="80">
        <v>40</v>
      </c>
      <c r="AG28" s="80"/>
      <c r="AH28" s="80"/>
      <c r="AI28" s="80"/>
    </row>
    <row r="29" spans="1:35">
      <c r="A29" s="93"/>
      <c r="B29" s="94">
        <v>38</v>
      </c>
      <c r="C29" s="94" t="s">
        <v>411</v>
      </c>
      <c r="D29" s="94"/>
      <c r="E29" s="81" t="s">
        <v>905</v>
      </c>
      <c r="F29" s="81"/>
      <c r="G29" s="82">
        <v>60</v>
      </c>
      <c r="H29" s="80">
        <v>80</v>
      </c>
      <c r="I29" s="80">
        <v>80</v>
      </c>
      <c r="J29" s="80">
        <v>80</v>
      </c>
      <c r="K29" s="80">
        <v>80</v>
      </c>
      <c r="L29" s="80">
        <v>80</v>
      </c>
      <c r="M29" s="80">
        <v>80</v>
      </c>
      <c r="N29" s="80">
        <v>80</v>
      </c>
      <c r="O29" s="80">
        <v>100</v>
      </c>
      <c r="P29" s="80">
        <v>100</v>
      </c>
      <c r="Q29" s="80">
        <v>100</v>
      </c>
      <c r="R29" s="80">
        <v>100</v>
      </c>
      <c r="S29" s="80">
        <v>80</v>
      </c>
      <c r="T29" s="80">
        <v>80</v>
      </c>
      <c r="U29" s="95">
        <v>80</v>
      </c>
      <c r="V29" s="94">
        <v>80</v>
      </c>
      <c r="W29" s="94">
        <v>100</v>
      </c>
      <c r="X29" s="95">
        <v>50</v>
      </c>
      <c r="Y29" s="94">
        <v>50</v>
      </c>
      <c r="Z29" s="94">
        <v>30</v>
      </c>
      <c r="AA29" s="80">
        <v>50</v>
      </c>
      <c r="AB29" s="80">
        <v>80</v>
      </c>
      <c r="AC29" s="80">
        <v>30</v>
      </c>
      <c r="AD29" s="80">
        <v>30</v>
      </c>
      <c r="AE29" s="80">
        <v>30</v>
      </c>
      <c r="AF29" s="80">
        <v>50</v>
      </c>
      <c r="AG29" s="80">
        <v>50</v>
      </c>
      <c r="AH29" s="80">
        <v>50</v>
      </c>
      <c r="AI29" s="80">
        <v>15</v>
      </c>
    </row>
    <row r="30" spans="1:35">
      <c r="A30" s="76">
        <v>4</v>
      </c>
      <c r="B30" s="77" t="s">
        <v>414</v>
      </c>
      <c r="C30" s="77"/>
      <c r="D30" s="77"/>
      <c r="E30" s="77"/>
      <c r="F30" s="77">
        <v>25</v>
      </c>
      <c r="G30" s="82">
        <f>'Hovedgrupper SfB'!F9</f>
        <v>30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</row>
    <row r="31" spans="1:35">
      <c r="A31" s="93"/>
      <c r="B31" s="96">
        <v>40</v>
      </c>
      <c r="C31" s="97" t="s">
        <v>415</v>
      </c>
      <c r="D31" s="94"/>
      <c r="E31" s="81" t="s">
        <v>906</v>
      </c>
      <c r="F31" s="81"/>
      <c r="G31" s="82">
        <v>50</v>
      </c>
      <c r="H31" s="80">
        <v>50</v>
      </c>
      <c r="I31" s="80">
        <v>40</v>
      </c>
      <c r="J31" s="80">
        <v>40</v>
      </c>
      <c r="K31" s="80">
        <v>50</v>
      </c>
      <c r="L31" s="80"/>
      <c r="M31" s="80"/>
      <c r="N31" s="80">
        <v>40</v>
      </c>
      <c r="O31" s="80"/>
      <c r="P31" s="80"/>
      <c r="Q31" s="80">
        <v>50</v>
      </c>
      <c r="R31" s="80"/>
      <c r="S31" s="80"/>
      <c r="T31" s="80"/>
      <c r="U31" s="94"/>
      <c r="V31" s="94">
        <v>40</v>
      </c>
      <c r="W31" s="94"/>
      <c r="X31" s="94"/>
      <c r="Y31" s="94"/>
      <c r="Z31" s="94"/>
      <c r="AA31" s="80"/>
      <c r="AB31" s="80"/>
      <c r="AC31" s="80">
        <v>40</v>
      </c>
      <c r="AD31" s="80"/>
      <c r="AE31" s="80"/>
      <c r="AF31" s="80"/>
      <c r="AG31" s="80"/>
      <c r="AH31" s="80"/>
      <c r="AI31" s="80"/>
    </row>
    <row r="32" spans="1:35">
      <c r="A32" s="93"/>
      <c r="B32" s="96">
        <v>41</v>
      </c>
      <c r="C32" s="97" t="s">
        <v>428</v>
      </c>
      <c r="D32" s="94"/>
      <c r="E32" s="81" t="s">
        <v>907</v>
      </c>
      <c r="F32" s="81"/>
      <c r="G32" s="82">
        <v>80</v>
      </c>
      <c r="H32" s="80">
        <v>120</v>
      </c>
      <c r="I32" s="80">
        <v>80</v>
      </c>
      <c r="J32" s="80">
        <v>80</v>
      </c>
      <c r="K32" s="80">
        <v>80</v>
      </c>
      <c r="L32" s="80">
        <v>50</v>
      </c>
      <c r="M32" s="80"/>
      <c r="N32" s="80">
        <v>80</v>
      </c>
      <c r="O32" s="80">
        <v>80</v>
      </c>
      <c r="P32" s="80"/>
      <c r="Q32" s="80">
        <v>60</v>
      </c>
      <c r="R32" s="80">
        <v>60</v>
      </c>
      <c r="S32" s="80">
        <v>60</v>
      </c>
      <c r="T32" s="80">
        <v>80</v>
      </c>
      <c r="U32" s="94">
        <v>50</v>
      </c>
      <c r="V32" s="94">
        <v>40</v>
      </c>
      <c r="W32" s="94">
        <v>60</v>
      </c>
      <c r="X32" s="94"/>
      <c r="Y32" s="94"/>
      <c r="Z32" s="94"/>
      <c r="AA32" s="80">
        <v>60</v>
      </c>
      <c r="AB32" s="80"/>
      <c r="AC32" s="80">
        <v>25</v>
      </c>
      <c r="AD32" s="80"/>
      <c r="AE32" s="80"/>
      <c r="AF32" s="80"/>
      <c r="AG32" s="80">
        <v>80</v>
      </c>
      <c r="AH32" s="80"/>
      <c r="AI32" s="80">
        <v>10</v>
      </c>
    </row>
    <row r="33" spans="1:35">
      <c r="A33" s="93"/>
      <c r="B33" s="94">
        <v>42</v>
      </c>
      <c r="C33" s="94" t="s">
        <v>439</v>
      </c>
      <c r="D33" s="94"/>
      <c r="E33" s="81" t="s">
        <v>908</v>
      </c>
      <c r="F33" s="81"/>
      <c r="G33" s="82">
        <v>60</v>
      </c>
      <c r="H33" s="80">
        <v>80</v>
      </c>
      <c r="I33" s="80">
        <v>50</v>
      </c>
      <c r="J33" s="80">
        <v>80</v>
      </c>
      <c r="K33" s="80">
        <v>60</v>
      </c>
      <c r="L33" s="80">
        <v>80</v>
      </c>
      <c r="M33" s="80">
        <v>50</v>
      </c>
      <c r="N33" s="80">
        <v>80</v>
      </c>
      <c r="O33" s="80">
        <v>80</v>
      </c>
      <c r="P33" s="80"/>
      <c r="Q33" s="80">
        <v>60</v>
      </c>
      <c r="R33" s="80">
        <v>80</v>
      </c>
      <c r="S33" s="80">
        <v>80</v>
      </c>
      <c r="T33" s="80">
        <v>80</v>
      </c>
      <c r="U33" s="94"/>
      <c r="V33" s="94">
        <v>40</v>
      </c>
      <c r="W33" s="94">
        <v>60</v>
      </c>
      <c r="X33" s="94">
        <v>30</v>
      </c>
      <c r="Y33" s="94"/>
      <c r="Z33" s="94">
        <v>20</v>
      </c>
      <c r="AA33" s="80"/>
      <c r="AB33" s="80"/>
      <c r="AC33" s="80"/>
      <c r="AD33" s="80"/>
      <c r="AE33" s="80"/>
      <c r="AF33" s="80"/>
      <c r="AG33" s="80"/>
      <c r="AH33" s="80"/>
      <c r="AI33" s="80">
        <v>15</v>
      </c>
    </row>
    <row r="34" spans="1:35">
      <c r="A34" s="93"/>
      <c r="B34" s="94">
        <v>43</v>
      </c>
      <c r="C34" s="94" t="s">
        <v>445</v>
      </c>
      <c r="D34" s="94"/>
      <c r="E34" s="81" t="s">
        <v>909</v>
      </c>
      <c r="F34" s="81"/>
      <c r="G34" s="82">
        <v>80</v>
      </c>
      <c r="H34" s="80">
        <v>100</v>
      </c>
      <c r="I34" s="80"/>
      <c r="J34" s="80">
        <v>100</v>
      </c>
      <c r="K34" s="80"/>
      <c r="L34" s="80"/>
      <c r="M34" s="80"/>
      <c r="N34" s="80">
        <v>100</v>
      </c>
      <c r="O34" s="80">
        <v>100</v>
      </c>
      <c r="P34" s="80"/>
      <c r="Q34" s="80"/>
      <c r="R34" s="80"/>
      <c r="S34" s="80"/>
      <c r="T34" s="80"/>
      <c r="U34" s="94"/>
      <c r="V34" s="94">
        <v>60</v>
      </c>
      <c r="W34" s="94">
        <v>80</v>
      </c>
      <c r="X34" s="94">
        <v>50</v>
      </c>
      <c r="Y34" s="94"/>
      <c r="Z34" s="94"/>
      <c r="AA34" s="80"/>
      <c r="AB34" s="80"/>
      <c r="AC34" s="80"/>
      <c r="AD34" s="80">
        <v>10</v>
      </c>
      <c r="AE34" s="80">
        <v>40</v>
      </c>
      <c r="AF34" s="80">
        <v>15</v>
      </c>
      <c r="AG34" s="80"/>
      <c r="AH34" s="80"/>
      <c r="AI34" s="80">
        <v>10</v>
      </c>
    </row>
    <row r="35" spans="1:35">
      <c r="A35" s="93"/>
      <c r="B35" s="94">
        <v>44</v>
      </c>
      <c r="C35" s="94" t="s">
        <v>451</v>
      </c>
      <c r="D35" s="94"/>
      <c r="E35" s="81" t="s">
        <v>910</v>
      </c>
      <c r="F35" s="81"/>
      <c r="G35" s="82">
        <v>50</v>
      </c>
      <c r="H35" s="80">
        <v>80</v>
      </c>
      <c r="I35" s="80"/>
      <c r="J35" s="80">
        <v>60</v>
      </c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94"/>
      <c r="V35" s="94"/>
      <c r="W35" s="94"/>
      <c r="X35" s="94"/>
      <c r="Y35" s="94"/>
      <c r="Z35" s="94"/>
      <c r="AA35" s="80"/>
      <c r="AB35" s="80"/>
      <c r="AC35" s="80"/>
      <c r="AD35" s="80"/>
      <c r="AE35" s="80"/>
      <c r="AF35" s="80"/>
      <c r="AG35" s="80"/>
      <c r="AH35" s="80"/>
      <c r="AI35" s="80">
        <v>10</v>
      </c>
    </row>
    <row r="36" spans="1:35">
      <c r="A36" s="93"/>
      <c r="B36" s="94">
        <v>45</v>
      </c>
      <c r="C36" s="94" t="s">
        <v>462</v>
      </c>
      <c r="D36" s="94"/>
      <c r="E36" s="81" t="s">
        <v>911</v>
      </c>
      <c r="F36" s="81">
        <v>10</v>
      </c>
      <c r="G36" s="82">
        <v>60</v>
      </c>
      <c r="H36" s="80"/>
      <c r="I36" s="80">
        <v>80</v>
      </c>
      <c r="J36" s="80">
        <v>100</v>
      </c>
      <c r="K36" s="80"/>
      <c r="L36" s="80"/>
      <c r="M36" s="80">
        <v>60</v>
      </c>
      <c r="N36" s="80"/>
      <c r="O36" s="80"/>
      <c r="P36" s="80"/>
      <c r="Q36" s="80"/>
      <c r="R36" s="80"/>
      <c r="S36" s="80"/>
      <c r="T36" s="80"/>
      <c r="U36" s="94"/>
      <c r="V36" s="94">
        <v>80</v>
      </c>
      <c r="W36" s="94"/>
      <c r="X36" s="94"/>
      <c r="Y36" s="94"/>
      <c r="Z36" s="94">
        <v>30</v>
      </c>
      <c r="AA36" s="80">
        <v>60</v>
      </c>
      <c r="AB36" s="80">
        <v>30</v>
      </c>
      <c r="AC36" s="80"/>
      <c r="AD36" s="80"/>
      <c r="AE36" s="80"/>
      <c r="AF36" s="80"/>
      <c r="AG36" s="80"/>
      <c r="AH36" s="80"/>
      <c r="AI36" s="80">
        <v>15</v>
      </c>
    </row>
    <row r="37" spans="1:35">
      <c r="A37" s="93"/>
      <c r="B37" s="94">
        <v>46</v>
      </c>
      <c r="C37" s="94" t="s">
        <v>464</v>
      </c>
      <c r="D37" s="94"/>
      <c r="E37" s="81" t="s">
        <v>912</v>
      </c>
      <c r="F37" s="81"/>
      <c r="G37" s="82">
        <v>50</v>
      </c>
      <c r="H37" s="80"/>
      <c r="I37" s="80"/>
      <c r="J37" s="80">
        <v>50</v>
      </c>
      <c r="K37" s="80"/>
      <c r="L37" s="80"/>
      <c r="M37" s="80"/>
      <c r="N37" s="80"/>
      <c r="O37" s="80"/>
      <c r="P37" s="80"/>
      <c r="Q37" s="80">
        <v>50</v>
      </c>
      <c r="R37" s="80"/>
      <c r="S37" s="80"/>
      <c r="T37" s="80"/>
      <c r="U37" s="94"/>
      <c r="V37" s="94"/>
      <c r="W37" s="94"/>
      <c r="X37" s="94"/>
      <c r="Y37" s="94"/>
      <c r="Z37" s="94"/>
      <c r="AA37" s="80"/>
      <c r="AB37" s="80"/>
      <c r="AC37" s="80"/>
      <c r="AD37" s="80"/>
      <c r="AE37" s="80"/>
      <c r="AF37" s="80"/>
      <c r="AG37" s="80"/>
      <c r="AH37" s="80"/>
      <c r="AI37" s="80">
        <v>15</v>
      </c>
    </row>
    <row r="38" spans="1:35">
      <c r="A38" s="93"/>
      <c r="B38" s="96">
        <v>47</v>
      </c>
      <c r="C38" s="97" t="s">
        <v>469</v>
      </c>
      <c r="D38" s="94"/>
      <c r="E38" s="81" t="s">
        <v>472</v>
      </c>
      <c r="F38" s="81"/>
      <c r="G38" s="82">
        <v>40</v>
      </c>
      <c r="H38" s="80">
        <v>80</v>
      </c>
      <c r="I38" s="80"/>
      <c r="J38" s="80">
        <v>50</v>
      </c>
      <c r="K38" s="80"/>
      <c r="L38" s="80"/>
      <c r="M38" s="80"/>
      <c r="N38" s="80">
        <v>60</v>
      </c>
      <c r="O38" s="80">
        <v>80</v>
      </c>
      <c r="P38" s="80"/>
      <c r="Q38" s="80">
        <v>40</v>
      </c>
      <c r="R38" s="80">
        <v>50</v>
      </c>
      <c r="S38" s="80">
        <v>80</v>
      </c>
      <c r="T38" s="80">
        <v>50</v>
      </c>
      <c r="U38" s="94"/>
      <c r="V38" s="94">
        <v>25</v>
      </c>
      <c r="W38" s="94">
        <v>30</v>
      </c>
      <c r="X38" s="94"/>
      <c r="Y38" s="94">
        <v>25</v>
      </c>
      <c r="Z38" s="94">
        <v>25</v>
      </c>
      <c r="AA38" s="80">
        <v>40</v>
      </c>
      <c r="AB38" s="80"/>
      <c r="AC38" s="80">
        <v>20</v>
      </c>
      <c r="AD38" s="80">
        <v>40</v>
      </c>
      <c r="AE38" s="80">
        <v>40</v>
      </c>
      <c r="AF38" s="80">
        <v>20</v>
      </c>
      <c r="AG38" s="80"/>
      <c r="AH38" s="80"/>
      <c r="AI38" s="80">
        <v>15</v>
      </c>
    </row>
    <row r="39" spans="1:35">
      <c r="A39" s="93"/>
      <c r="B39" s="94">
        <v>48</v>
      </c>
      <c r="C39" s="94" t="s">
        <v>473</v>
      </c>
      <c r="D39" s="94"/>
      <c r="E39" s="81" t="s">
        <v>913</v>
      </c>
      <c r="F39" s="81"/>
      <c r="G39" s="82">
        <v>40</v>
      </c>
      <c r="H39" s="80">
        <v>50</v>
      </c>
      <c r="I39" s="80">
        <v>50</v>
      </c>
      <c r="J39" s="80">
        <v>50</v>
      </c>
      <c r="K39" s="80">
        <v>50</v>
      </c>
      <c r="L39" s="80">
        <v>50</v>
      </c>
      <c r="M39" s="80">
        <v>40</v>
      </c>
      <c r="N39" s="80">
        <v>50</v>
      </c>
      <c r="O39" s="80">
        <v>50</v>
      </c>
      <c r="P39" s="80"/>
      <c r="Q39" s="80">
        <v>50</v>
      </c>
      <c r="R39" s="80">
        <v>50</v>
      </c>
      <c r="S39" s="80">
        <v>50</v>
      </c>
      <c r="T39" s="80">
        <v>50</v>
      </c>
      <c r="U39" s="94">
        <v>50</v>
      </c>
      <c r="V39" s="94">
        <v>50</v>
      </c>
      <c r="W39" s="94">
        <v>50</v>
      </c>
      <c r="X39" s="94">
        <v>40</v>
      </c>
      <c r="Y39" s="94"/>
      <c r="Z39" s="94">
        <v>30</v>
      </c>
      <c r="AA39" s="80">
        <v>40</v>
      </c>
      <c r="AB39" s="80">
        <v>40</v>
      </c>
      <c r="AC39" s="80">
        <v>30</v>
      </c>
      <c r="AD39" s="80">
        <v>40</v>
      </c>
      <c r="AE39" s="80">
        <v>40</v>
      </c>
      <c r="AF39" s="80">
        <v>30</v>
      </c>
      <c r="AG39" s="80">
        <v>50</v>
      </c>
      <c r="AH39" s="80"/>
      <c r="AI39" s="80">
        <v>15</v>
      </c>
    </row>
    <row r="40" spans="1:35">
      <c r="A40" s="76">
        <v>5</v>
      </c>
      <c r="B40" s="77" t="s">
        <v>476</v>
      </c>
      <c r="C40" s="77"/>
      <c r="D40" s="77"/>
      <c r="E40" s="77"/>
      <c r="F40" s="77">
        <v>20</v>
      </c>
      <c r="G40" s="82">
        <f>'Hovedgrupper SfB'!F10</f>
        <v>20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>
      <c r="A41" s="79"/>
      <c r="B41" s="80">
        <v>50</v>
      </c>
      <c r="C41" s="80" t="s">
        <v>477</v>
      </c>
      <c r="D41" s="80"/>
      <c r="E41" s="81" t="s">
        <v>914</v>
      </c>
      <c r="F41" s="95"/>
      <c r="G41" s="82">
        <v>50</v>
      </c>
      <c r="H41" s="80"/>
      <c r="I41" s="80"/>
      <c r="J41" s="80">
        <v>80</v>
      </c>
      <c r="K41" s="80"/>
      <c r="L41" s="80"/>
      <c r="M41" s="80"/>
      <c r="N41" s="80">
        <v>50</v>
      </c>
      <c r="O41" s="80"/>
      <c r="P41" s="80"/>
      <c r="Q41" s="80">
        <v>40</v>
      </c>
      <c r="R41" s="80"/>
      <c r="S41" s="80"/>
      <c r="T41" s="80"/>
      <c r="U41" s="94"/>
      <c r="V41" s="94"/>
      <c r="W41" s="94"/>
      <c r="X41" s="94"/>
      <c r="Y41" s="94"/>
      <c r="Z41" s="94"/>
      <c r="AA41" s="80"/>
      <c r="AB41" s="80"/>
      <c r="AC41" s="80"/>
      <c r="AD41" s="80"/>
      <c r="AE41" s="80"/>
      <c r="AF41" s="80">
        <v>60</v>
      </c>
      <c r="AG41" s="80"/>
      <c r="AH41" s="80"/>
      <c r="AI41" s="80"/>
    </row>
    <row r="42" spans="1:35">
      <c r="A42" s="79"/>
      <c r="B42" s="80">
        <v>51</v>
      </c>
      <c r="C42" s="80" t="s">
        <v>492</v>
      </c>
      <c r="D42" s="80"/>
      <c r="E42" s="81" t="s">
        <v>915</v>
      </c>
      <c r="F42" s="95"/>
      <c r="G42" s="82">
        <v>40</v>
      </c>
      <c r="H42" s="80"/>
      <c r="I42" s="80"/>
      <c r="J42" s="80"/>
      <c r="K42" s="80"/>
      <c r="L42" s="80"/>
      <c r="M42" s="80"/>
      <c r="N42" s="80"/>
      <c r="O42" s="80"/>
      <c r="P42" s="80">
        <v>40</v>
      </c>
      <c r="Q42" s="80"/>
      <c r="R42" s="80"/>
      <c r="S42" s="80"/>
      <c r="T42" s="80"/>
      <c r="U42" s="94"/>
      <c r="V42" s="94"/>
      <c r="W42" s="94"/>
      <c r="X42" s="94"/>
      <c r="Y42" s="94"/>
      <c r="Z42" s="94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>
      <c r="A43" s="79"/>
      <c r="B43" s="80">
        <v>52</v>
      </c>
      <c r="C43" s="80" t="s">
        <v>495</v>
      </c>
      <c r="D43" s="80"/>
      <c r="E43" s="81" t="s">
        <v>916</v>
      </c>
      <c r="F43" s="95"/>
      <c r="G43" s="82">
        <v>50</v>
      </c>
      <c r="H43" s="80"/>
      <c r="I43" s="80"/>
      <c r="J43" s="80"/>
      <c r="K43" s="80"/>
      <c r="L43" s="80"/>
      <c r="M43" s="80"/>
      <c r="N43" s="80">
        <v>50</v>
      </c>
      <c r="O43" s="80"/>
      <c r="P43" s="80">
        <v>20</v>
      </c>
      <c r="Q43" s="80">
        <v>60</v>
      </c>
      <c r="R43" s="80"/>
      <c r="S43" s="80">
        <v>80</v>
      </c>
      <c r="T43" s="80">
        <v>40</v>
      </c>
      <c r="U43" s="94"/>
      <c r="V43" s="94"/>
      <c r="W43" s="94"/>
      <c r="X43" s="94"/>
      <c r="Y43" s="94"/>
      <c r="Z43" s="94"/>
      <c r="AA43" s="80"/>
      <c r="AB43" s="80"/>
      <c r="AC43" s="80"/>
      <c r="AD43" s="80"/>
      <c r="AE43" s="80"/>
      <c r="AF43" s="80">
        <v>50</v>
      </c>
      <c r="AG43" s="80"/>
      <c r="AH43" s="80"/>
      <c r="AI43" s="80"/>
    </row>
    <row r="44" spans="1:35">
      <c r="A44" s="79"/>
      <c r="B44" s="80">
        <v>53</v>
      </c>
      <c r="C44" s="80" t="s">
        <v>506</v>
      </c>
      <c r="D44" s="80"/>
      <c r="E44" s="81" t="s">
        <v>917</v>
      </c>
      <c r="F44" s="95"/>
      <c r="G44" s="82">
        <v>60</v>
      </c>
      <c r="H44" s="80"/>
      <c r="I44" s="80"/>
      <c r="J44" s="80"/>
      <c r="K44" s="80"/>
      <c r="L44" s="80"/>
      <c r="M44" s="80"/>
      <c r="N44" s="80"/>
      <c r="O44" s="80"/>
      <c r="P44" s="80">
        <v>30</v>
      </c>
      <c r="Q44" s="80">
        <v>60</v>
      </c>
      <c r="R44" s="80"/>
      <c r="S44" s="80">
        <v>60</v>
      </c>
      <c r="T44" s="80"/>
      <c r="U44" s="94"/>
      <c r="V44" s="94"/>
      <c r="W44" s="94"/>
      <c r="X44" s="94"/>
      <c r="Y44" s="94"/>
      <c r="Z44" s="94"/>
      <c r="AA44" s="80"/>
      <c r="AB44" s="80"/>
      <c r="AC44" s="80"/>
      <c r="AD44" s="80"/>
      <c r="AE44" s="80"/>
      <c r="AF44" s="80">
        <v>60</v>
      </c>
      <c r="AG44" s="80"/>
      <c r="AH44" s="80"/>
      <c r="AI44" s="80"/>
    </row>
    <row r="45" spans="1:35">
      <c r="A45" s="79"/>
      <c r="B45" s="80">
        <v>54</v>
      </c>
      <c r="C45" s="80" t="s">
        <v>513</v>
      </c>
      <c r="D45" s="80"/>
      <c r="E45" s="81" t="s">
        <v>918</v>
      </c>
      <c r="F45" s="95"/>
      <c r="G45" s="82">
        <v>30</v>
      </c>
      <c r="H45" s="80"/>
      <c r="I45" s="80"/>
      <c r="J45" s="80"/>
      <c r="K45" s="80"/>
      <c r="L45" s="80"/>
      <c r="M45" s="80"/>
      <c r="N45" s="80"/>
      <c r="O45" s="80"/>
      <c r="P45" s="80">
        <v>30</v>
      </c>
      <c r="Q45" s="80">
        <v>40</v>
      </c>
      <c r="R45" s="80"/>
      <c r="S45" s="80"/>
      <c r="T45" s="80"/>
      <c r="U45" s="94"/>
      <c r="V45" s="94"/>
      <c r="W45" s="94"/>
      <c r="X45" s="94"/>
      <c r="Y45" s="94"/>
      <c r="Z45" s="94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>
      <c r="A46" s="79"/>
      <c r="B46" s="80">
        <v>55</v>
      </c>
      <c r="C46" s="80" t="s">
        <v>519</v>
      </c>
      <c r="D46" s="80"/>
      <c r="E46" s="81" t="s">
        <v>919</v>
      </c>
      <c r="F46" s="95"/>
      <c r="G46" s="82">
        <v>25</v>
      </c>
      <c r="H46" s="80"/>
      <c r="I46" s="80"/>
      <c r="J46" s="80"/>
      <c r="K46" s="80"/>
      <c r="L46" s="80"/>
      <c r="M46" s="80"/>
      <c r="N46" s="80"/>
      <c r="O46" s="80"/>
      <c r="P46" s="80">
        <v>20</v>
      </c>
      <c r="Q46" s="80">
        <v>30</v>
      </c>
      <c r="R46" s="80"/>
      <c r="S46" s="80"/>
      <c r="T46" s="80"/>
      <c r="U46" s="94"/>
      <c r="V46" s="94"/>
      <c r="W46" s="94"/>
      <c r="X46" s="94"/>
      <c r="Y46" s="94"/>
      <c r="Z46" s="94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>
      <c r="A47" s="79"/>
      <c r="B47" s="80">
        <v>56</v>
      </c>
      <c r="C47" s="80" t="s">
        <v>523</v>
      </c>
      <c r="D47" s="80"/>
      <c r="E47" s="81" t="s">
        <v>920</v>
      </c>
      <c r="F47" s="95"/>
      <c r="G47" s="82">
        <v>60</v>
      </c>
      <c r="H47" s="80"/>
      <c r="I47" s="80"/>
      <c r="J47" s="80"/>
      <c r="K47" s="80"/>
      <c r="L47" s="80"/>
      <c r="M47" s="80"/>
      <c r="N47" s="80"/>
      <c r="O47" s="80"/>
      <c r="P47" s="80">
        <v>40</v>
      </c>
      <c r="Q47" s="80">
        <v>80</v>
      </c>
      <c r="R47" s="80"/>
      <c r="S47" s="80">
        <v>80</v>
      </c>
      <c r="T47" s="80"/>
      <c r="U47" s="94"/>
      <c r="V47" s="94"/>
      <c r="W47" s="94"/>
      <c r="X47" s="94"/>
      <c r="Y47" s="94"/>
      <c r="Z47" s="94"/>
      <c r="AA47" s="80"/>
      <c r="AB47" s="80"/>
      <c r="AC47" s="80"/>
      <c r="AD47" s="80"/>
      <c r="AE47" s="80"/>
      <c r="AF47" s="80">
        <v>40</v>
      </c>
      <c r="AG47" s="80"/>
      <c r="AH47" s="80"/>
      <c r="AI47" s="80"/>
    </row>
    <row r="48" spans="1:35">
      <c r="A48" s="93"/>
      <c r="B48" s="94">
        <v>57</v>
      </c>
      <c r="C48" s="94" t="s">
        <v>529</v>
      </c>
      <c r="D48" s="94"/>
      <c r="E48" s="81" t="s">
        <v>921</v>
      </c>
      <c r="F48" s="95"/>
      <c r="G48" s="82">
        <v>30</v>
      </c>
      <c r="H48" s="80"/>
      <c r="I48" s="80"/>
      <c r="J48" s="80"/>
      <c r="K48" s="80"/>
      <c r="L48" s="80"/>
      <c r="M48" s="80"/>
      <c r="N48" s="80"/>
      <c r="O48" s="80"/>
      <c r="P48" s="80">
        <v>25</v>
      </c>
      <c r="Q48" s="80">
        <v>50</v>
      </c>
      <c r="R48" s="80"/>
      <c r="S48" s="80"/>
      <c r="T48" s="80"/>
      <c r="U48" s="94"/>
      <c r="V48" s="94"/>
      <c r="W48" s="94"/>
      <c r="X48" s="94"/>
      <c r="Y48" s="94"/>
      <c r="Z48" s="94"/>
      <c r="AA48" s="80"/>
      <c r="AB48" s="80"/>
      <c r="AC48" s="80"/>
      <c r="AD48" s="80"/>
      <c r="AE48" s="80"/>
      <c r="AF48" s="80">
        <v>50</v>
      </c>
      <c r="AG48" s="80"/>
      <c r="AH48" s="80"/>
      <c r="AI48" s="80"/>
    </row>
    <row r="49" spans="1:35">
      <c r="A49" s="93"/>
      <c r="B49" s="94">
        <v>58</v>
      </c>
      <c r="C49" s="94" t="s">
        <v>535</v>
      </c>
      <c r="D49" s="94"/>
      <c r="E49" s="81" t="s">
        <v>922</v>
      </c>
      <c r="F49" s="95"/>
      <c r="G49" s="82">
        <f>MEDIAN(H49:AI49)</f>
        <v>40</v>
      </c>
      <c r="H49" s="80"/>
      <c r="I49" s="80"/>
      <c r="J49" s="80"/>
      <c r="K49" s="80"/>
      <c r="L49" s="80"/>
      <c r="M49" s="80"/>
      <c r="N49" s="80"/>
      <c r="O49" s="80"/>
      <c r="P49" s="80">
        <v>40</v>
      </c>
      <c r="Q49" s="80"/>
      <c r="R49" s="80"/>
      <c r="S49" s="80"/>
      <c r="T49" s="80"/>
      <c r="U49" s="94"/>
      <c r="V49" s="94"/>
      <c r="W49" s="94"/>
      <c r="X49" s="94"/>
      <c r="Y49" s="94"/>
      <c r="Z49" s="94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>
      <c r="A50" s="76">
        <v>6</v>
      </c>
      <c r="B50" s="77" t="s">
        <v>542</v>
      </c>
      <c r="C50" s="77"/>
      <c r="D50" s="77"/>
      <c r="E50" s="77"/>
      <c r="F50" s="77"/>
      <c r="G50" s="82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</row>
    <row r="51" spans="1:35">
      <c r="A51" s="93"/>
      <c r="B51" s="94">
        <v>60</v>
      </c>
      <c r="C51" s="94" t="s">
        <v>543</v>
      </c>
      <c r="D51" s="94"/>
      <c r="E51" s="81" t="s">
        <v>923</v>
      </c>
      <c r="F51" s="95"/>
      <c r="G51" s="82">
        <v>40</v>
      </c>
      <c r="H51" s="80"/>
      <c r="I51" s="80"/>
      <c r="J51" s="80"/>
      <c r="K51" s="80"/>
      <c r="L51" s="80"/>
      <c r="M51" s="80"/>
      <c r="N51" s="80"/>
      <c r="O51" s="80"/>
      <c r="P51" s="80">
        <v>40</v>
      </c>
      <c r="Q51" s="80"/>
      <c r="R51" s="80"/>
      <c r="S51" s="80"/>
      <c r="T51" s="80"/>
      <c r="U51" s="94"/>
      <c r="V51" s="94"/>
      <c r="W51" s="94"/>
      <c r="X51" s="94"/>
      <c r="Y51" s="94"/>
      <c r="Z51" s="94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>
      <c r="A52" s="93"/>
      <c r="B52" s="94">
        <v>62</v>
      </c>
      <c r="C52" s="94" t="s">
        <v>548</v>
      </c>
      <c r="D52" s="94"/>
      <c r="E52" s="81" t="s">
        <v>924</v>
      </c>
      <c r="F52" s="95"/>
      <c r="G52" s="82">
        <v>80</v>
      </c>
      <c r="H52" s="80"/>
      <c r="I52" s="80"/>
      <c r="J52" s="80"/>
      <c r="K52" s="80"/>
      <c r="L52" s="80"/>
      <c r="M52" s="80"/>
      <c r="N52" s="80"/>
      <c r="O52" s="80"/>
      <c r="P52" s="80">
        <v>80</v>
      </c>
      <c r="Q52" s="80"/>
      <c r="R52" s="80"/>
      <c r="S52" s="80"/>
      <c r="T52" s="80"/>
      <c r="U52" s="94"/>
      <c r="V52" s="94"/>
      <c r="W52" s="94"/>
      <c r="X52" s="94"/>
      <c r="Y52" s="94"/>
      <c r="Z52" s="94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>
      <c r="A53" s="93"/>
      <c r="B53" s="94">
        <v>63</v>
      </c>
      <c r="C53" s="94" t="s">
        <v>559</v>
      </c>
      <c r="D53" s="94"/>
      <c r="E53" s="81" t="s">
        <v>925</v>
      </c>
      <c r="F53" s="95"/>
      <c r="G53" s="82">
        <v>25</v>
      </c>
      <c r="H53" s="80"/>
      <c r="I53" s="80"/>
      <c r="J53" s="80"/>
      <c r="K53" s="80"/>
      <c r="L53" s="80"/>
      <c r="M53" s="80"/>
      <c r="N53" s="80"/>
      <c r="O53" s="80"/>
      <c r="P53" s="80">
        <v>25</v>
      </c>
      <c r="Q53" s="80"/>
      <c r="R53" s="80"/>
      <c r="S53" s="80"/>
      <c r="T53" s="80"/>
      <c r="U53" s="94"/>
      <c r="V53" s="94"/>
      <c r="W53" s="94"/>
      <c r="X53" s="94"/>
      <c r="Y53" s="94"/>
      <c r="Z53" s="94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>
      <c r="A54" s="93"/>
      <c r="B54" s="94">
        <v>64</v>
      </c>
      <c r="C54" s="94" t="s">
        <v>570</v>
      </c>
      <c r="D54" s="94"/>
      <c r="E54" s="81" t="s">
        <v>926</v>
      </c>
      <c r="F54" s="95"/>
      <c r="G54" s="82">
        <v>20</v>
      </c>
      <c r="H54" s="80"/>
      <c r="I54" s="80"/>
      <c r="J54" s="80"/>
      <c r="K54" s="80"/>
      <c r="L54" s="80"/>
      <c r="M54" s="80"/>
      <c r="N54" s="80"/>
      <c r="O54" s="80"/>
      <c r="P54" s="80">
        <v>20</v>
      </c>
      <c r="Q54" s="80"/>
      <c r="R54" s="80"/>
      <c r="S54" s="80"/>
      <c r="T54" s="80"/>
      <c r="U54" s="94"/>
      <c r="V54" s="94"/>
      <c r="W54" s="94"/>
      <c r="X54" s="94"/>
      <c r="Y54" s="94"/>
      <c r="Z54" s="94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>
      <c r="A55" s="93"/>
      <c r="B55" s="94">
        <v>66</v>
      </c>
      <c r="C55" s="94" t="s">
        <v>581</v>
      </c>
      <c r="D55" s="94"/>
      <c r="E55" s="81" t="s">
        <v>927</v>
      </c>
      <c r="F55" s="95"/>
      <c r="G55" s="82">
        <v>25</v>
      </c>
      <c r="H55" s="80"/>
      <c r="I55" s="80"/>
      <c r="J55" s="80"/>
      <c r="K55" s="80"/>
      <c r="L55" s="80"/>
      <c r="M55" s="80"/>
      <c r="N55" s="80"/>
      <c r="O55" s="80"/>
      <c r="P55" s="80">
        <v>25</v>
      </c>
      <c r="Q55" s="80"/>
      <c r="R55" s="80"/>
      <c r="S55" s="80"/>
      <c r="T55" s="80"/>
      <c r="U55" s="94"/>
      <c r="V55" s="94"/>
      <c r="W55" s="94"/>
      <c r="X55" s="94"/>
      <c r="Y55" s="94"/>
      <c r="Z55" s="94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>
      <c r="A56" s="79"/>
      <c r="B56" s="80">
        <v>67</v>
      </c>
      <c r="C56" s="80" t="s">
        <v>588</v>
      </c>
      <c r="D56" s="80"/>
      <c r="E56" s="81" t="s">
        <v>928</v>
      </c>
      <c r="F56" s="95"/>
      <c r="G56" s="82">
        <v>40</v>
      </c>
      <c r="H56" s="80"/>
      <c r="I56" s="80"/>
      <c r="J56" s="80"/>
      <c r="K56" s="80"/>
      <c r="L56" s="80"/>
      <c r="M56" s="80"/>
      <c r="N56" s="80"/>
      <c r="O56" s="80"/>
      <c r="P56" s="80">
        <v>40</v>
      </c>
      <c r="Q56" s="80"/>
      <c r="R56" s="80"/>
      <c r="S56" s="80"/>
      <c r="T56" s="80"/>
      <c r="U56" s="94"/>
      <c r="V56" s="94"/>
      <c r="W56" s="94"/>
      <c r="X56" s="94"/>
      <c r="Y56" s="94"/>
      <c r="Z56" s="94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>
      <c r="A57" s="79"/>
      <c r="B57" s="80">
        <v>68</v>
      </c>
      <c r="C57" s="80" t="s">
        <v>590</v>
      </c>
      <c r="D57" s="80"/>
      <c r="E57" s="81" t="s">
        <v>929</v>
      </c>
      <c r="F57" s="95"/>
      <c r="G57" s="82">
        <v>30</v>
      </c>
      <c r="H57" s="80"/>
      <c r="I57" s="80"/>
      <c r="J57" s="80"/>
      <c r="K57" s="80"/>
      <c r="L57" s="80"/>
      <c r="M57" s="80"/>
      <c r="N57" s="80"/>
      <c r="O57" s="80"/>
      <c r="P57" s="80">
        <v>30</v>
      </c>
      <c r="Q57" s="80"/>
      <c r="R57" s="80"/>
      <c r="S57" s="80"/>
      <c r="T57" s="80"/>
      <c r="U57" s="94"/>
      <c r="V57" s="94"/>
      <c r="W57" s="94"/>
      <c r="X57" s="94"/>
      <c r="Y57" s="94"/>
      <c r="Z57" s="94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>
      <c r="A58" s="76">
        <v>7</v>
      </c>
      <c r="B58" s="77" t="s">
        <v>592</v>
      </c>
      <c r="C58" s="77"/>
      <c r="D58" s="77"/>
      <c r="E58" s="77" t="s">
        <v>930</v>
      </c>
      <c r="F58" s="77"/>
      <c r="G58" s="82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</row>
    <row r="59" spans="1:35" ht="16">
      <c r="A59" s="93"/>
      <c r="B59" s="94">
        <v>70</v>
      </c>
      <c r="C59" s="94" t="s">
        <v>593</v>
      </c>
      <c r="D59" s="94"/>
      <c r="E59" s="98" t="s">
        <v>931</v>
      </c>
      <c r="F59" s="95"/>
      <c r="G59" s="82">
        <v>20</v>
      </c>
      <c r="H59" s="80"/>
      <c r="I59" s="80"/>
      <c r="J59" s="80"/>
      <c r="K59" s="80"/>
      <c r="L59" s="80"/>
      <c r="M59" s="80"/>
      <c r="N59" s="80"/>
      <c r="O59" s="80"/>
      <c r="P59" s="80">
        <v>20</v>
      </c>
      <c r="Q59" s="80"/>
      <c r="R59" s="80"/>
      <c r="S59" s="80"/>
      <c r="T59" s="80"/>
      <c r="U59" s="94"/>
      <c r="V59" s="94">
        <v>20</v>
      </c>
      <c r="W59" s="94"/>
      <c r="X59" s="94"/>
      <c r="Y59" s="94"/>
      <c r="Z59" s="94"/>
      <c r="AA59" s="80"/>
      <c r="AB59" s="80"/>
      <c r="AC59" s="80"/>
      <c r="AD59" s="80"/>
      <c r="AE59" s="80"/>
      <c r="AF59" s="80">
        <v>10</v>
      </c>
      <c r="AG59" s="80"/>
      <c r="AH59" s="80"/>
      <c r="AI59" s="80"/>
    </row>
    <row r="60" spans="1:35">
      <c r="A60" s="79"/>
      <c r="B60" s="80">
        <v>71</v>
      </c>
      <c r="C60" s="80" t="s">
        <v>604</v>
      </c>
      <c r="D60" s="80"/>
      <c r="E60" s="81" t="s">
        <v>932</v>
      </c>
      <c r="F60" s="95"/>
      <c r="G60" s="82">
        <v>10</v>
      </c>
      <c r="H60" s="80"/>
      <c r="I60" s="80"/>
      <c r="J60" s="80"/>
      <c r="K60" s="80"/>
      <c r="L60" s="80"/>
      <c r="M60" s="80"/>
      <c r="N60" s="80"/>
      <c r="O60" s="80"/>
      <c r="P60" s="80">
        <v>10</v>
      </c>
      <c r="Q60" s="80"/>
      <c r="R60" s="80"/>
      <c r="S60" s="80"/>
      <c r="T60" s="80"/>
      <c r="U60" s="94"/>
      <c r="V60" s="94"/>
      <c r="W60" s="94"/>
      <c r="X60" s="94"/>
      <c r="Y60" s="94"/>
      <c r="Z60" s="94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>
      <c r="A61" s="93"/>
      <c r="B61" s="94">
        <v>72</v>
      </c>
      <c r="C61" s="94" t="s">
        <v>597</v>
      </c>
      <c r="D61" s="94"/>
      <c r="E61" s="81" t="s">
        <v>933</v>
      </c>
      <c r="F61" s="95"/>
      <c r="G61" s="82">
        <v>15</v>
      </c>
      <c r="H61" s="80">
        <v>80</v>
      </c>
      <c r="I61" s="80"/>
      <c r="J61" s="80"/>
      <c r="K61" s="80"/>
      <c r="L61" s="80"/>
      <c r="M61" s="80"/>
      <c r="N61" s="80"/>
      <c r="O61" s="80"/>
      <c r="P61" s="80">
        <v>15</v>
      </c>
      <c r="Q61" s="80"/>
      <c r="R61" s="80"/>
      <c r="S61" s="80"/>
      <c r="T61" s="80"/>
      <c r="U61" s="94"/>
      <c r="V61" s="94">
        <v>20</v>
      </c>
      <c r="W61" s="94"/>
      <c r="X61" s="94"/>
      <c r="Y61" s="94"/>
      <c r="Z61" s="94"/>
      <c r="AA61" s="80"/>
      <c r="AB61" s="80"/>
      <c r="AC61" s="80"/>
      <c r="AD61" s="80"/>
      <c r="AE61" s="80"/>
      <c r="AF61" s="80">
        <v>25</v>
      </c>
      <c r="AG61" s="80">
        <v>50</v>
      </c>
      <c r="AH61" s="80"/>
      <c r="AI61" s="80">
        <v>10</v>
      </c>
    </row>
    <row r="62" spans="1:35">
      <c r="A62" s="93"/>
      <c r="B62" s="94">
        <v>73</v>
      </c>
      <c r="C62" s="94" t="s">
        <v>617</v>
      </c>
      <c r="D62" s="94"/>
      <c r="E62" s="81" t="s">
        <v>934</v>
      </c>
      <c r="F62" s="95"/>
      <c r="G62" s="82">
        <v>40</v>
      </c>
      <c r="H62" s="80"/>
      <c r="I62" s="80"/>
      <c r="J62" s="80"/>
      <c r="K62" s="80"/>
      <c r="L62" s="80"/>
      <c r="M62" s="80"/>
      <c r="N62" s="80"/>
      <c r="O62" s="80"/>
      <c r="P62" s="80">
        <v>30</v>
      </c>
      <c r="Q62" s="80"/>
      <c r="R62" s="80"/>
      <c r="S62" s="80"/>
      <c r="T62" s="80"/>
      <c r="U62" s="94"/>
      <c r="V62" s="94">
        <v>40</v>
      </c>
      <c r="W62" s="94">
        <v>50</v>
      </c>
      <c r="X62" s="94">
        <v>30</v>
      </c>
      <c r="Y62" s="94"/>
      <c r="Z62" s="94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>
      <c r="A63" s="93"/>
      <c r="B63" s="94">
        <v>74</v>
      </c>
      <c r="C63" s="94" t="s">
        <v>601</v>
      </c>
      <c r="D63" s="94"/>
      <c r="E63" s="81" t="s">
        <v>935</v>
      </c>
      <c r="F63" s="95"/>
      <c r="G63" s="82">
        <v>50</v>
      </c>
      <c r="H63" s="80">
        <v>80</v>
      </c>
      <c r="I63" s="80"/>
      <c r="J63" s="80"/>
      <c r="K63" s="80"/>
      <c r="L63" s="80"/>
      <c r="M63" s="80"/>
      <c r="N63" s="80"/>
      <c r="O63" s="80"/>
      <c r="P63" s="80">
        <v>50</v>
      </c>
      <c r="Q63" s="80"/>
      <c r="R63" s="80"/>
      <c r="S63" s="80"/>
      <c r="T63" s="80"/>
      <c r="U63" s="94"/>
      <c r="V63" s="94">
        <v>40</v>
      </c>
      <c r="W63" s="94">
        <v>50</v>
      </c>
      <c r="X63" s="94">
        <v>3</v>
      </c>
      <c r="Y63" s="94"/>
      <c r="Z63" s="94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>
      <c r="A64" s="93"/>
      <c r="B64" s="94">
        <v>75</v>
      </c>
      <c r="C64" s="94" t="s">
        <v>603</v>
      </c>
      <c r="D64" s="94"/>
      <c r="E64" s="81" t="s">
        <v>936</v>
      </c>
      <c r="F64" s="95"/>
      <c r="G64" s="82">
        <v>15</v>
      </c>
      <c r="H64" s="80"/>
      <c r="I64" s="80"/>
      <c r="J64" s="80"/>
      <c r="K64" s="80"/>
      <c r="L64" s="80"/>
      <c r="M64" s="80"/>
      <c r="N64" s="80"/>
      <c r="O64" s="80"/>
      <c r="P64" s="80">
        <v>10</v>
      </c>
      <c r="Q64" s="80"/>
      <c r="R64" s="80"/>
      <c r="S64" s="80"/>
      <c r="T64" s="80"/>
      <c r="U64" s="94"/>
      <c r="V64" s="94">
        <v>15</v>
      </c>
      <c r="W64" s="94">
        <v>20</v>
      </c>
      <c r="X64" s="94">
        <v>10</v>
      </c>
      <c r="Y64" s="94"/>
      <c r="Z64" s="94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>
      <c r="A65" s="93"/>
      <c r="B65" s="94">
        <v>76</v>
      </c>
      <c r="C65" s="94" t="s">
        <v>640</v>
      </c>
      <c r="D65" s="94"/>
      <c r="E65" s="81" t="s">
        <v>937</v>
      </c>
      <c r="F65" s="95"/>
      <c r="G65" s="82">
        <v>10</v>
      </c>
      <c r="H65" s="80"/>
      <c r="I65" s="80"/>
      <c r="J65" s="80"/>
      <c r="K65" s="80"/>
      <c r="L65" s="80"/>
      <c r="M65" s="80"/>
      <c r="N65" s="80"/>
      <c r="O65" s="80"/>
      <c r="P65" s="80">
        <v>10</v>
      </c>
      <c r="Q65" s="80"/>
      <c r="R65" s="80"/>
      <c r="S65" s="80"/>
      <c r="T65" s="80"/>
      <c r="U65" s="94"/>
      <c r="V65" s="94"/>
      <c r="W65" s="94"/>
      <c r="X65" s="94"/>
      <c r="Y65" s="94"/>
      <c r="Z65" s="94"/>
      <c r="AA65" s="80"/>
      <c r="AB65" s="80"/>
      <c r="AC65" s="80"/>
      <c r="AD65" s="80"/>
      <c r="AE65" s="80">
        <v>10</v>
      </c>
      <c r="AF65" s="80">
        <v>10</v>
      </c>
      <c r="AG65" s="80"/>
      <c r="AH65" s="80"/>
      <c r="AI65" s="80"/>
    </row>
    <row r="66" spans="1:35">
      <c r="A66" s="79"/>
      <c r="B66" s="80">
        <v>77</v>
      </c>
      <c r="C66" s="80" t="s">
        <v>645</v>
      </c>
      <c r="D66" s="80"/>
      <c r="E66" s="81" t="s">
        <v>938</v>
      </c>
      <c r="F66" s="95"/>
      <c r="G66" s="82">
        <v>20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>
        <v>25</v>
      </c>
      <c r="S66" s="80"/>
      <c r="T66" s="80"/>
      <c r="U66" s="94"/>
      <c r="V66" s="94"/>
      <c r="W66" s="94"/>
      <c r="X66" s="94"/>
      <c r="Y66" s="94"/>
      <c r="Z66" s="94"/>
      <c r="AA66" s="80"/>
      <c r="AB66" s="80"/>
      <c r="AC66" s="80"/>
      <c r="AD66" s="80">
        <v>20</v>
      </c>
      <c r="AE66" s="80"/>
      <c r="AF66" s="80">
        <v>15</v>
      </c>
      <c r="AG66" s="80"/>
      <c r="AH66" s="80"/>
      <c r="AI66" s="80"/>
    </row>
    <row r="67" spans="1:35">
      <c r="A67" s="79"/>
      <c r="B67" s="80">
        <v>78</v>
      </c>
      <c r="C67" s="80" t="s">
        <v>654</v>
      </c>
      <c r="D67" s="80"/>
      <c r="E67" s="99" t="s">
        <v>939</v>
      </c>
      <c r="F67" s="95"/>
      <c r="G67" s="82">
        <v>25</v>
      </c>
      <c r="H67" s="80"/>
      <c r="I67" s="80"/>
      <c r="J67" s="80"/>
      <c r="K67" s="80"/>
      <c r="L67" s="80"/>
      <c r="M67" s="80"/>
      <c r="N67" s="80"/>
      <c r="O67" s="80"/>
      <c r="P67" s="80">
        <v>25</v>
      </c>
      <c r="Q67" s="80"/>
      <c r="R67" s="80"/>
      <c r="S67" s="80"/>
      <c r="T67" s="80"/>
      <c r="U67" s="94"/>
      <c r="V67" s="94">
        <v>25</v>
      </c>
      <c r="W67" s="94"/>
      <c r="X67" s="94"/>
      <c r="Y67" s="94"/>
      <c r="Z67" s="94"/>
      <c r="AA67" s="80"/>
      <c r="AB67" s="80"/>
      <c r="AC67" s="80"/>
      <c r="AD67" s="80"/>
      <c r="AE67" s="80"/>
      <c r="AF67" s="80">
        <v>25</v>
      </c>
      <c r="AG67" s="80"/>
      <c r="AH67" s="80"/>
      <c r="AI67" s="80"/>
    </row>
    <row r="68" spans="1:35" ht="16" thickBot="1">
      <c r="A68" s="100"/>
      <c r="B68" s="101"/>
      <c r="C68" s="101"/>
      <c r="D68" s="101"/>
      <c r="E68" s="101"/>
      <c r="F68" s="101"/>
      <c r="G68" s="102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</row>
  </sheetData>
  <mergeCells count="2">
    <mergeCell ref="B1:C1"/>
    <mergeCell ref="H1:AI1"/>
  </mergeCells>
  <pageMargins left="0.7" right="0.7" top="0.75" bottom="0.75" header="0.3" footer="0.3"/>
  <pageSetup paperSize="8" scale="50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3"/>
  <sheetViews>
    <sheetView zoomScaleNormal="100" workbookViewId="0">
      <pane ySplit="5" topLeftCell="A6" activePane="bottomLeft" state="frozen"/>
      <selection pane="bottomLeft" activeCell="Q1" sqref="Q1:Q1048576"/>
    </sheetView>
    <sheetView workbookViewId="1"/>
  </sheetViews>
  <sheetFormatPr baseColWidth="10" defaultColWidth="8.83203125" defaultRowHeight="15"/>
  <cols>
    <col min="5" max="5" width="21.83203125" bestFit="1" customWidth="1"/>
    <col min="6" max="6" width="4.5" bestFit="1" customWidth="1"/>
    <col min="24" max="24" width="8.83203125" customWidth="1"/>
  </cols>
  <sheetData>
    <row r="1" spans="1:34" ht="16" thickBot="1"/>
    <row r="2" spans="1:34" ht="46">
      <c r="A2" s="26" t="s">
        <v>75</v>
      </c>
      <c r="B2" s="156" t="s">
        <v>76</v>
      </c>
      <c r="C2" s="156"/>
      <c r="D2" s="25"/>
      <c r="E2" s="25" t="s">
        <v>77</v>
      </c>
      <c r="F2" s="25"/>
      <c r="G2" s="156" t="s">
        <v>78</v>
      </c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7"/>
    </row>
    <row r="3" spans="1:34" ht="143">
      <c r="A3" s="39"/>
      <c r="B3" s="38"/>
      <c r="C3" s="38"/>
      <c r="D3" s="40"/>
      <c r="E3" s="40"/>
      <c r="F3" s="40"/>
      <c r="G3" s="21" t="s">
        <v>81</v>
      </c>
      <c r="H3" s="21" t="s">
        <v>82</v>
      </c>
      <c r="I3" s="21" t="s">
        <v>83</v>
      </c>
      <c r="J3" s="21" t="s">
        <v>84</v>
      </c>
      <c r="K3" s="21" t="s">
        <v>85</v>
      </c>
      <c r="L3" s="21" t="s">
        <v>86</v>
      </c>
      <c r="M3" s="21" t="s">
        <v>87</v>
      </c>
      <c r="N3" s="21" t="s">
        <v>88</v>
      </c>
      <c r="O3" s="21" t="s">
        <v>89</v>
      </c>
      <c r="P3" s="21" t="s">
        <v>90</v>
      </c>
      <c r="Q3" s="21" t="s">
        <v>91</v>
      </c>
      <c r="R3" s="21" t="s">
        <v>92</v>
      </c>
      <c r="S3" s="21" t="s">
        <v>93</v>
      </c>
      <c r="T3" s="21" t="s">
        <v>94</v>
      </c>
      <c r="U3" s="21" t="s">
        <v>95</v>
      </c>
      <c r="V3" s="21" t="s">
        <v>96</v>
      </c>
      <c r="W3" s="21" t="s">
        <v>97</v>
      </c>
      <c r="X3" s="21" t="s">
        <v>98</v>
      </c>
      <c r="Y3" s="21" t="s">
        <v>99</v>
      </c>
      <c r="Z3" s="21" t="s">
        <v>100</v>
      </c>
      <c r="AA3" s="21" t="s">
        <v>101</v>
      </c>
      <c r="AB3" s="21" t="s">
        <v>102</v>
      </c>
      <c r="AC3" s="21" t="s">
        <v>103</v>
      </c>
      <c r="AD3" s="21" t="s">
        <v>104</v>
      </c>
      <c r="AE3" s="21" t="s">
        <v>105</v>
      </c>
      <c r="AF3" s="21" t="s">
        <v>106</v>
      </c>
      <c r="AG3" s="21" t="s">
        <v>107</v>
      </c>
      <c r="AH3" s="20" t="s">
        <v>108</v>
      </c>
    </row>
    <row r="4" spans="1:34" ht="150" customHeight="1">
      <c r="A4" s="24"/>
      <c r="B4" s="23"/>
      <c r="C4" s="23"/>
      <c r="D4" s="22"/>
      <c r="E4" s="22"/>
      <c r="F4" s="21" t="s">
        <v>886</v>
      </c>
      <c r="G4" s="21" t="s">
        <v>109</v>
      </c>
      <c r="H4" s="21" t="s">
        <v>110</v>
      </c>
      <c r="I4" s="21" t="s">
        <v>111</v>
      </c>
      <c r="J4" s="21" t="s">
        <v>112</v>
      </c>
      <c r="K4" s="21" t="s">
        <v>113</v>
      </c>
      <c r="L4" s="21" t="s">
        <v>114</v>
      </c>
      <c r="M4" s="21" t="s">
        <v>115</v>
      </c>
      <c r="N4" s="21" t="s">
        <v>116</v>
      </c>
      <c r="O4" s="21" t="s">
        <v>117</v>
      </c>
      <c r="P4" s="21" t="s">
        <v>118</v>
      </c>
      <c r="Q4" s="21" t="s">
        <v>91</v>
      </c>
      <c r="R4" s="21" t="s">
        <v>119</v>
      </c>
      <c r="S4" s="21" t="s">
        <v>120</v>
      </c>
      <c r="T4" s="21" t="s">
        <v>121</v>
      </c>
      <c r="U4" s="21" t="s">
        <v>122</v>
      </c>
      <c r="V4" s="21" t="s">
        <v>123</v>
      </c>
      <c r="W4" s="21" t="s">
        <v>124</v>
      </c>
      <c r="X4" s="21" t="s">
        <v>125</v>
      </c>
      <c r="Y4" s="21" t="s">
        <v>126</v>
      </c>
      <c r="Z4" s="21" t="s">
        <v>127</v>
      </c>
      <c r="AA4" s="21" t="s">
        <v>128</v>
      </c>
      <c r="AB4" s="21" t="s">
        <v>129</v>
      </c>
      <c r="AC4" s="21" t="s">
        <v>130</v>
      </c>
      <c r="AD4" s="21" t="s">
        <v>131</v>
      </c>
      <c r="AE4" s="21" t="s">
        <v>132</v>
      </c>
      <c r="AF4" s="21" t="s">
        <v>133</v>
      </c>
      <c r="AG4" s="21" t="s">
        <v>134</v>
      </c>
      <c r="AH4" s="20" t="s">
        <v>135</v>
      </c>
    </row>
    <row r="5" spans="1:34" ht="24">
      <c r="A5" s="24"/>
      <c r="B5" s="23"/>
      <c r="C5" s="23"/>
      <c r="D5" s="22"/>
      <c r="E5" s="22"/>
      <c r="F5" s="22"/>
      <c r="G5" s="21" t="s">
        <v>136</v>
      </c>
      <c r="H5" s="21" t="s">
        <v>137</v>
      </c>
      <c r="I5" s="21" t="s">
        <v>138</v>
      </c>
      <c r="J5" s="21" t="s">
        <v>139</v>
      </c>
      <c r="K5" s="21" t="s">
        <v>140</v>
      </c>
      <c r="L5" s="21" t="s">
        <v>141</v>
      </c>
      <c r="M5" s="21" t="s">
        <v>142</v>
      </c>
      <c r="N5" s="21" t="s">
        <v>143</v>
      </c>
      <c r="O5" s="21" t="s">
        <v>144</v>
      </c>
      <c r="P5" s="21" t="s">
        <v>145</v>
      </c>
      <c r="Q5" s="21" t="s">
        <v>146</v>
      </c>
      <c r="R5" s="21" t="s">
        <v>147</v>
      </c>
      <c r="S5" s="21" t="s">
        <v>148</v>
      </c>
      <c r="T5" s="21" t="s">
        <v>149</v>
      </c>
      <c r="U5" s="21" t="s">
        <v>150</v>
      </c>
      <c r="V5" s="21" t="s">
        <v>151</v>
      </c>
      <c r="W5" s="21" t="s">
        <v>152</v>
      </c>
      <c r="X5" s="21" t="s">
        <v>153</v>
      </c>
      <c r="Y5" s="21" t="s">
        <v>154</v>
      </c>
      <c r="Z5" s="21" t="s">
        <v>155</v>
      </c>
      <c r="AA5" s="21" t="s">
        <v>156</v>
      </c>
      <c r="AB5" s="21" t="s">
        <v>157</v>
      </c>
      <c r="AC5" s="21" t="s">
        <v>158</v>
      </c>
      <c r="AD5" s="21" t="s">
        <v>159</v>
      </c>
      <c r="AE5" s="21" t="s">
        <v>160</v>
      </c>
      <c r="AF5" s="21" t="s">
        <v>161</v>
      </c>
      <c r="AG5" s="21" t="s">
        <v>162</v>
      </c>
      <c r="AH5" s="20" t="s">
        <v>163</v>
      </c>
    </row>
    <row r="6" spans="1:34">
      <c r="A6" s="29" t="s">
        <v>940</v>
      </c>
      <c r="B6" s="30" t="s">
        <v>164</v>
      </c>
      <c r="C6" s="30"/>
      <c r="D6" s="30"/>
      <c r="E6" s="30"/>
      <c r="F6" s="30">
        <v>100</v>
      </c>
      <c r="G6" s="30"/>
      <c r="H6" s="30"/>
      <c r="I6" s="30">
        <v>120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>
        <v>100</v>
      </c>
      <c r="U6" s="30"/>
      <c r="V6" s="30"/>
      <c r="W6" s="30"/>
      <c r="X6" s="30"/>
      <c r="Y6" s="30"/>
      <c r="Z6" s="30"/>
      <c r="AA6" s="30">
        <v>50</v>
      </c>
      <c r="AB6" s="30">
        <v>80</v>
      </c>
      <c r="AC6" s="30"/>
      <c r="AD6" s="30"/>
      <c r="AE6" s="30">
        <v>80</v>
      </c>
      <c r="AF6" s="30"/>
      <c r="AG6" s="30"/>
      <c r="AH6" s="31"/>
    </row>
    <row r="7" spans="1:34">
      <c r="A7" s="29" t="s">
        <v>941</v>
      </c>
      <c r="B7" s="30" t="s">
        <v>202</v>
      </c>
      <c r="C7" s="30"/>
      <c r="D7" s="30"/>
      <c r="E7" s="30"/>
      <c r="F7" s="30">
        <v>100</v>
      </c>
      <c r="G7" s="30">
        <v>120</v>
      </c>
      <c r="H7" s="30"/>
      <c r="I7" s="30">
        <v>120</v>
      </c>
      <c r="J7" s="30">
        <v>80</v>
      </c>
      <c r="K7" s="30">
        <v>120</v>
      </c>
      <c r="L7" s="30">
        <v>80</v>
      </c>
      <c r="M7" s="30">
        <v>120</v>
      </c>
      <c r="N7" s="30"/>
      <c r="O7" s="30"/>
      <c r="P7" s="30">
        <v>100</v>
      </c>
      <c r="Q7" s="30"/>
      <c r="R7" s="30"/>
      <c r="S7" s="30"/>
      <c r="T7" s="30">
        <v>100</v>
      </c>
      <c r="U7" s="30"/>
      <c r="V7" s="30">
        <v>120</v>
      </c>
      <c r="W7" s="30">
        <v>100</v>
      </c>
      <c r="X7" s="30">
        <v>60</v>
      </c>
      <c r="Y7" s="30">
        <v>60</v>
      </c>
      <c r="Z7" s="30"/>
      <c r="AA7" s="30">
        <v>80</v>
      </c>
      <c r="AB7" s="30">
        <v>80</v>
      </c>
      <c r="AC7" s="30"/>
      <c r="AD7" s="30"/>
      <c r="AE7" s="30">
        <v>50</v>
      </c>
      <c r="AF7" s="30"/>
      <c r="AG7" s="30">
        <v>50</v>
      </c>
      <c r="AH7" s="30"/>
    </row>
    <row r="8" spans="1:34">
      <c r="A8" s="29" t="s">
        <v>942</v>
      </c>
      <c r="B8" s="30" t="s">
        <v>316</v>
      </c>
      <c r="C8" s="30"/>
      <c r="D8" s="30"/>
      <c r="E8" s="30"/>
      <c r="F8" s="30">
        <v>60</v>
      </c>
      <c r="G8" s="30">
        <v>100</v>
      </c>
      <c r="H8" s="30">
        <v>60</v>
      </c>
      <c r="I8" s="30">
        <v>80</v>
      </c>
      <c r="J8" s="30">
        <v>50</v>
      </c>
      <c r="K8" s="30">
        <v>80</v>
      </c>
      <c r="L8" s="30">
        <v>50</v>
      </c>
      <c r="M8" s="30">
        <v>60</v>
      </c>
      <c r="N8" s="30">
        <v>80</v>
      </c>
      <c r="O8" s="30">
        <v>60</v>
      </c>
      <c r="P8" s="30">
        <v>60</v>
      </c>
      <c r="Q8" s="30">
        <v>50</v>
      </c>
      <c r="R8" s="30">
        <v>80</v>
      </c>
      <c r="S8" s="30">
        <v>50</v>
      </c>
      <c r="T8" s="30">
        <v>50</v>
      </c>
      <c r="U8" s="30">
        <v>40</v>
      </c>
      <c r="V8" s="30">
        <v>60</v>
      </c>
      <c r="W8" s="30">
        <v>50</v>
      </c>
      <c r="X8" s="30">
        <v>50</v>
      </c>
      <c r="Y8" s="30">
        <v>30</v>
      </c>
      <c r="Z8" s="30">
        <v>50</v>
      </c>
      <c r="AA8" s="30">
        <v>80</v>
      </c>
      <c r="AB8" s="30">
        <v>20</v>
      </c>
      <c r="AC8" s="30">
        <v>30</v>
      </c>
      <c r="AD8" s="30">
        <v>30</v>
      </c>
      <c r="AE8" s="30">
        <v>40</v>
      </c>
      <c r="AF8" s="30">
        <v>40</v>
      </c>
      <c r="AG8" s="30">
        <v>50</v>
      </c>
      <c r="AH8" s="30">
        <v>15</v>
      </c>
    </row>
    <row r="9" spans="1:34">
      <c r="A9" s="29" t="s">
        <v>943</v>
      </c>
      <c r="B9" s="30" t="s">
        <v>414</v>
      </c>
      <c r="C9" s="30"/>
      <c r="D9" s="30"/>
      <c r="E9" s="30"/>
      <c r="F9" s="30">
        <v>30</v>
      </c>
      <c r="G9" s="30">
        <v>100</v>
      </c>
      <c r="H9" s="30">
        <v>50</v>
      </c>
      <c r="I9" s="30">
        <v>80</v>
      </c>
      <c r="J9" s="30">
        <v>50</v>
      </c>
      <c r="K9" s="30">
        <v>50</v>
      </c>
      <c r="L9" s="30">
        <v>50</v>
      </c>
      <c r="M9" s="30">
        <v>80</v>
      </c>
      <c r="N9" s="30">
        <v>80</v>
      </c>
      <c r="O9" s="30"/>
      <c r="P9" s="30">
        <v>50</v>
      </c>
      <c r="Q9" s="30">
        <v>60</v>
      </c>
      <c r="R9" s="30">
        <v>80</v>
      </c>
      <c r="S9" s="30">
        <v>60</v>
      </c>
      <c r="T9" s="30">
        <v>50</v>
      </c>
      <c r="U9" s="30">
        <v>40</v>
      </c>
      <c r="V9" s="30">
        <v>60</v>
      </c>
      <c r="W9" s="30">
        <v>40</v>
      </c>
      <c r="X9" s="30">
        <v>25</v>
      </c>
      <c r="Y9" s="30">
        <v>25</v>
      </c>
      <c r="Z9" s="30">
        <v>50</v>
      </c>
      <c r="AA9" s="30">
        <v>30</v>
      </c>
      <c r="AB9" s="30">
        <v>25</v>
      </c>
      <c r="AC9" s="30">
        <v>40</v>
      </c>
      <c r="AD9" s="30">
        <v>40</v>
      </c>
      <c r="AE9" s="30">
        <v>20</v>
      </c>
      <c r="AF9" s="30">
        <v>50</v>
      </c>
      <c r="AG9" s="30"/>
      <c r="AH9" s="30">
        <v>10</v>
      </c>
    </row>
    <row r="10" spans="1:34">
      <c r="A10" s="29" t="s">
        <v>944</v>
      </c>
      <c r="B10" s="30" t="s">
        <v>476</v>
      </c>
      <c r="C10" s="30"/>
      <c r="D10" s="30"/>
      <c r="E10" s="30"/>
      <c r="F10" s="30">
        <v>20</v>
      </c>
      <c r="G10" s="30"/>
      <c r="H10" s="30"/>
      <c r="I10" s="30">
        <v>80</v>
      </c>
      <c r="J10" s="30"/>
      <c r="K10" s="30"/>
      <c r="L10" s="30"/>
      <c r="M10" s="30">
        <v>50</v>
      </c>
      <c r="N10" s="30"/>
      <c r="O10" s="30">
        <v>30</v>
      </c>
      <c r="P10" s="30">
        <v>50</v>
      </c>
      <c r="Q10" s="30"/>
      <c r="R10" s="30">
        <v>70</v>
      </c>
      <c r="S10" s="30">
        <v>40</v>
      </c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>
        <v>50</v>
      </c>
      <c r="AF10" s="30"/>
      <c r="AG10" s="30"/>
      <c r="AH10" s="30"/>
    </row>
    <row r="11" spans="1:34">
      <c r="A11" s="29" t="s">
        <v>945</v>
      </c>
      <c r="B11" s="30" t="s">
        <v>542</v>
      </c>
      <c r="C11" s="30"/>
      <c r="D11" s="30"/>
      <c r="E11" s="30"/>
      <c r="F11" s="30">
        <v>30</v>
      </c>
      <c r="G11" s="30"/>
      <c r="H11" s="30"/>
      <c r="I11" s="30"/>
      <c r="J11" s="30"/>
      <c r="K11" s="30"/>
      <c r="L11" s="30"/>
      <c r="M11" s="30"/>
      <c r="N11" s="30"/>
      <c r="O11" s="30">
        <v>30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1:34">
      <c r="A12" s="29" t="s">
        <v>946</v>
      </c>
      <c r="B12" s="30" t="s">
        <v>592</v>
      </c>
      <c r="C12" s="30"/>
      <c r="D12" s="30"/>
      <c r="E12" s="30"/>
      <c r="F12" s="30">
        <v>25</v>
      </c>
      <c r="G12" s="30">
        <v>80</v>
      </c>
      <c r="H12" s="30"/>
      <c r="I12" s="30"/>
      <c r="J12" s="30"/>
      <c r="K12" s="30"/>
      <c r="L12" s="30"/>
      <c r="M12" s="30"/>
      <c r="N12" s="30"/>
      <c r="O12" s="30">
        <v>20</v>
      </c>
      <c r="P12" s="30">
        <v>20</v>
      </c>
      <c r="Q12" s="30">
        <v>25</v>
      </c>
      <c r="R12" s="30"/>
      <c r="S12" s="30"/>
      <c r="T12" s="30"/>
      <c r="U12" s="30">
        <v>25</v>
      </c>
      <c r="V12" s="30">
        <v>40</v>
      </c>
      <c r="W12" s="30">
        <v>15</v>
      </c>
      <c r="X12" s="30"/>
      <c r="Y12" s="30"/>
      <c r="Z12" s="30"/>
      <c r="AA12" s="30"/>
      <c r="AB12" s="30"/>
      <c r="AC12" s="30">
        <v>20</v>
      </c>
      <c r="AD12" s="30">
        <v>10</v>
      </c>
      <c r="AE12" s="30">
        <v>15</v>
      </c>
      <c r="AF12" s="30">
        <v>50</v>
      </c>
      <c r="AG12" s="30"/>
      <c r="AH12" s="30">
        <v>10</v>
      </c>
    </row>
    <row r="13" spans="1:34" ht="16" thickBo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</sheetData>
  <mergeCells count="2">
    <mergeCell ref="B2:C2"/>
    <mergeCell ref="G2:AH2"/>
  </mergeCells>
  <pageMargins left="0.7" right="0.7" top="0.75" bottom="0.75" header="0.3" footer="0.3"/>
  <pageSetup paperSize="9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2816-122E-064C-BBC0-A5D60AF29FD5}">
  <dimension ref="M15:M17"/>
  <sheetViews>
    <sheetView workbookViewId="0">
      <selection activeCell="M21" sqref="M18:M21"/>
    </sheetView>
    <sheetView workbookViewId="1"/>
  </sheetViews>
  <sheetFormatPr baseColWidth="10" defaultColWidth="11.5" defaultRowHeight="15"/>
  <sheetData>
    <row r="15" spans="13:13">
      <c r="M15" t="s">
        <v>947</v>
      </c>
    </row>
    <row r="16" spans="13:13">
      <c r="M16" t="s">
        <v>330</v>
      </c>
    </row>
    <row r="17" spans="13:13">
      <c r="M17" t="s">
        <v>948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47B7-D95E-454C-B60D-850260B0C0C9}">
  <dimension ref="B2:AE11"/>
  <sheetViews>
    <sheetView workbookViewId="0">
      <selection activeCell="C30" sqref="C30"/>
    </sheetView>
    <sheetView workbookViewId="1">
      <selection activeCell="K5" sqref="K5"/>
    </sheetView>
  </sheetViews>
  <sheetFormatPr baseColWidth="10" defaultColWidth="11.5" defaultRowHeight="15"/>
  <cols>
    <col min="2" max="2" width="17" customWidth="1"/>
    <col min="3" max="3" width="18.83203125" customWidth="1"/>
    <col min="4" max="4" width="15.33203125" bestFit="1" customWidth="1"/>
    <col min="5" max="5" width="29.5" bestFit="1" customWidth="1"/>
    <col min="6" max="6" width="18.1640625" bestFit="1" customWidth="1"/>
    <col min="7" max="7" width="18.5" bestFit="1" customWidth="1"/>
    <col min="8" max="8" width="11" bestFit="1" customWidth="1"/>
    <col min="9" max="9" width="10" bestFit="1" customWidth="1"/>
    <col min="10" max="10" width="8.6640625" bestFit="1" customWidth="1"/>
    <col min="11" max="11" width="9.5" bestFit="1" customWidth="1"/>
  </cols>
  <sheetData>
    <row r="2" spans="2:31" ht="21">
      <c r="B2" s="124" t="s">
        <v>949</v>
      </c>
      <c r="C2" s="124" t="s">
        <v>950</v>
      </c>
    </row>
    <row r="3" spans="2:31">
      <c r="K3" t="s">
        <v>951</v>
      </c>
    </row>
    <row r="4" spans="2:31">
      <c r="B4" s="153" t="s">
        <v>952</v>
      </c>
      <c r="C4" s="153" t="s">
        <v>953</v>
      </c>
      <c r="D4" s="153" t="s">
        <v>954</v>
      </c>
      <c r="E4" s="153" t="s">
        <v>955</v>
      </c>
      <c r="F4" s="153" t="s">
        <v>956</v>
      </c>
      <c r="G4" s="153" t="s">
        <v>957</v>
      </c>
      <c r="H4" s="153" t="s">
        <v>958</v>
      </c>
      <c r="I4" s="153" t="s">
        <v>959</v>
      </c>
      <c r="J4" s="153" t="s">
        <v>960</v>
      </c>
      <c r="K4" s="153" t="s">
        <v>961</v>
      </c>
      <c r="L4" s="153" t="s">
        <v>962</v>
      </c>
      <c r="M4" s="153" t="s">
        <v>963</v>
      </c>
      <c r="N4" s="153" t="s">
        <v>964</v>
      </c>
      <c r="O4" s="153" t="s">
        <v>965</v>
      </c>
      <c r="P4" s="153" t="s">
        <v>966</v>
      </c>
      <c r="Q4" s="153" t="s">
        <v>967</v>
      </c>
      <c r="R4" s="153" t="s">
        <v>968</v>
      </c>
      <c r="S4" s="153" t="s">
        <v>969</v>
      </c>
      <c r="T4" s="153" t="s">
        <v>970</v>
      </c>
      <c r="U4" s="153" t="s">
        <v>971</v>
      </c>
      <c r="V4" s="153" t="s">
        <v>972</v>
      </c>
      <c r="W4" s="153" t="s">
        <v>973</v>
      </c>
      <c r="X4" s="153" t="s">
        <v>974</v>
      </c>
      <c r="Y4" s="153" t="s">
        <v>975</v>
      </c>
      <c r="Z4" s="153" t="s">
        <v>976</v>
      </c>
      <c r="AA4" s="153" t="s">
        <v>977</v>
      </c>
      <c r="AB4" s="153" t="s">
        <v>978</v>
      </c>
      <c r="AC4" s="153" t="s">
        <v>979</v>
      </c>
      <c r="AD4" s="153" t="s">
        <v>980</v>
      </c>
      <c r="AE4" s="153" t="s">
        <v>981</v>
      </c>
    </row>
    <row r="5" spans="2:31">
      <c r="B5" s="152"/>
      <c r="C5" s="152"/>
      <c r="D5" s="152"/>
      <c r="E5" s="152"/>
      <c r="F5" s="152"/>
      <c r="G5" s="152"/>
      <c r="H5" s="152"/>
      <c r="I5" s="152"/>
      <c r="J5" s="152"/>
      <c r="K5" s="152" t="s">
        <v>982</v>
      </c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</row>
    <row r="6" spans="2:31"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</row>
    <row r="7" spans="2:31"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</row>
    <row r="8" spans="2:31"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</row>
    <row r="9" spans="2:31"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</row>
    <row r="10" spans="2:31"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</row>
    <row r="11" spans="2:31"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15E270C-4177-474D-933F-F607494454D1}">
          <x14:formula1>
            <xm:f>'Level 1 data validation'!$A$2:$A$6</xm:f>
          </x14:formula1>
          <xm:sqref>H5:H11</xm:sqref>
        </x14:dataValidation>
        <x14:dataValidation type="list" allowBlank="1" showInputMessage="1" showErrorMessage="1" xr:uid="{28CAF3F9-A519-A140-8D49-CB2282DAEC35}">
          <x14:formula1>
            <xm:f>'Level 1 data validation'!$B$2:$B$4</xm:f>
          </x14:formula1>
          <xm:sqref>I5:I11</xm:sqref>
        </x14:dataValidation>
        <x14:dataValidation type="list" allowBlank="1" showInputMessage="1" showErrorMessage="1" xr:uid="{B04B64D6-B9FC-C948-855D-BA225218A7A4}">
          <x14:formula1>
            <xm:f>'Level 1 data validation'!$C$2:$C$7</xm:f>
          </x14:formula1>
          <xm:sqref>J5:J11</xm:sqref>
        </x14:dataValidation>
        <x14:dataValidation type="list" allowBlank="1" showInputMessage="1" showErrorMessage="1" xr:uid="{C19B0248-67F3-7642-88F4-8AE4B87FA7F4}">
          <x14:formula1>
            <xm:f>'Level 1 data validation'!$D$2:$D$8</xm:f>
          </x14:formula1>
          <xm:sqref>K5:K11</xm:sqref>
        </x14:dataValidation>
        <x14:dataValidation type="list" allowBlank="1" showInputMessage="1" showErrorMessage="1" xr:uid="{A672C6A5-6C54-2846-AC76-CD558301279F}">
          <x14:formula1>
            <xm:f>'Level 1 data validation'!$E$2:$E$9</xm:f>
          </x14:formula1>
          <xm:sqref>L5:L11</xm:sqref>
        </x14:dataValidation>
        <x14:dataValidation type="list" allowBlank="1" showInputMessage="1" showErrorMessage="1" xr:uid="{667FE66C-465E-BD43-987D-D399BED4C1A7}">
          <x14:formula1>
            <xm:f>'Level 1 data validation'!$F$2:$F$3</xm:f>
          </x14:formula1>
          <xm:sqref>U5:U11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4575-C370-3147-9121-C928E0CEC084}">
  <dimension ref="A1:F9"/>
  <sheetViews>
    <sheetView workbookViewId="0">
      <selection activeCell="C23" sqref="C23"/>
    </sheetView>
    <sheetView workbookViewId="1"/>
  </sheetViews>
  <sheetFormatPr baseColWidth="10" defaultColWidth="11.5" defaultRowHeight="15"/>
  <cols>
    <col min="2" max="2" width="12.33203125" bestFit="1" customWidth="1"/>
    <col min="3" max="3" width="13.33203125" bestFit="1" customWidth="1"/>
    <col min="19" max="19" width="26" customWidth="1"/>
  </cols>
  <sheetData>
    <row r="1" spans="1:6">
      <c r="A1" s="153" t="s">
        <v>958</v>
      </c>
      <c r="B1" s="153" t="s">
        <v>959</v>
      </c>
      <c r="C1" s="153" t="s">
        <v>960</v>
      </c>
      <c r="D1" s="153" t="s">
        <v>961</v>
      </c>
      <c r="E1" s="153" t="s">
        <v>962</v>
      </c>
      <c r="F1" s="153" t="s">
        <v>971</v>
      </c>
    </row>
    <row r="2" spans="1:6">
      <c r="A2" t="s">
        <v>983</v>
      </c>
      <c r="B2" t="s">
        <v>984</v>
      </c>
      <c r="C2" t="s">
        <v>985</v>
      </c>
      <c r="D2" t="s">
        <v>982</v>
      </c>
      <c r="E2" t="s">
        <v>986</v>
      </c>
      <c r="F2" s="154" t="s">
        <v>987</v>
      </c>
    </row>
    <row r="3" spans="1:6">
      <c r="A3" t="s">
        <v>988</v>
      </c>
      <c r="B3" t="s">
        <v>989</v>
      </c>
      <c r="C3" t="s">
        <v>1</v>
      </c>
      <c r="D3" t="s">
        <v>57</v>
      </c>
      <c r="E3" t="s">
        <v>990</v>
      </c>
      <c r="F3" t="s">
        <v>991</v>
      </c>
    </row>
    <row r="4" spans="1:6">
      <c r="A4" t="s">
        <v>992</v>
      </c>
      <c r="B4" t="s">
        <v>993</v>
      </c>
      <c r="C4" t="s">
        <v>994</v>
      </c>
      <c r="D4" t="s">
        <v>35</v>
      </c>
      <c r="E4" t="s">
        <v>995</v>
      </c>
    </row>
    <row r="5" spans="1:6">
      <c r="A5" t="s">
        <v>996</v>
      </c>
      <c r="C5" t="s">
        <v>997</v>
      </c>
      <c r="D5" t="s">
        <v>998</v>
      </c>
      <c r="E5" t="s">
        <v>999</v>
      </c>
    </row>
    <row r="6" spans="1:6">
      <c r="A6" t="s">
        <v>981</v>
      </c>
      <c r="C6" t="s">
        <v>1000</v>
      </c>
      <c r="D6" t="s">
        <v>54</v>
      </c>
      <c r="E6" t="s">
        <v>1001</v>
      </c>
    </row>
    <row r="7" spans="1:6">
      <c r="C7" t="s">
        <v>1002</v>
      </c>
      <c r="D7" t="s">
        <v>87</v>
      </c>
      <c r="E7" t="s">
        <v>1003</v>
      </c>
    </row>
    <row r="8" spans="1:6">
      <c r="D8" t="s">
        <v>981</v>
      </c>
      <c r="E8" t="s">
        <v>1004</v>
      </c>
    </row>
    <row r="9" spans="1:6">
      <c r="E9" t="s">
        <v>981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0558F238722E4A87858A261B385A9A" ma:contentTypeVersion="14" ma:contentTypeDescription="Opret et nyt dokument." ma:contentTypeScope="" ma:versionID="cbd9f2d16fb382418bea531c586d700b">
  <xsd:schema xmlns:xsd="http://www.w3.org/2001/XMLSchema" xmlns:xs="http://www.w3.org/2001/XMLSchema" xmlns:p="http://schemas.microsoft.com/office/2006/metadata/properties" xmlns:ns3="93de73cf-449c-470b-a45d-fc882adeee99" xmlns:ns4="5d1b4fd4-c07b-4c84-89e3-bdde29d7bf6f" targetNamespace="http://schemas.microsoft.com/office/2006/metadata/properties" ma:root="true" ma:fieldsID="7051493121752797e13d194a0921509b" ns3:_="" ns4:_="">
    <xsd:import namespace="93de73cf-449c-470b-a45d-fc882adeee99"/>
    <xsd:import namespace="5d1b4fd4-c07b-4c84-89e3-bdde29d7bf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e73cf-449c-470b-a45d-fc882adeee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4fd4-c07b-4c84-89e3-bdde29d7bf6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05728D-408E-4566-85BA-1B109587D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e73cf-449c-470b-a45d-fc882adeee99"/>
    <ds:schemaRef ds:uri="5d1b4fd4-c07b-4c84-89e3-bdde29d7bf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936B44-6DD8-442C-96A5-17484C68BE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30C9C-EFF9-4A40-A5EF-D37072CA83D0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93de73cf-449c-470b-a45d-fc882adeee99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5d1b4fd4-c07b-4c84-89e3-bdde29d7bf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Frame - Calculation Template</vt:lpstr>
      <vt:lpstr>Uselife look up SfB</vt:lpstr>
      <vt:lpstr>Renewal_lookup</vt:lpstr>
      <vt:lpstr>Model-export</vt:lpstr>
      <vt:lpstr>Hovedbygningsdele SfB</vt:lpstr>
      <vt:lpstr>Hovedgrupper SfB</vt:lpstr>
      <vt:lpstr>Sheet1</vt:lpstr>
      <vt:lpstr>Level 1</vt:lpstr>
      <vt:lpstr>Level 1 data validation</vt:lpstr>
      <vt:lpstr>Bygningstyper</vt:lpstr>
    </vt:vector>
  </TitlesOfParts>
  <Manager/>
  <Company>Aalborg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Haugbølle</dc:creator>
  <cp:keywords/>
  <dc:description/>
  <cp:lastModifiedBy>Jesper Harrington</cp:lastModifiedBy>
  <cp:revision/>
  <dcterms:created xsi:type="dcterms:W3CDTF">2019-12-10T21:19:26Z</dcterms:created>
  <dcterms:modified xsi:type="dcterms:W3CDTF">2025-10-28T16:48:26Z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0x0101001A0558F238722E4A87858A261B385A9A</vt:lpwstr>
  </property>
</Properties>
</file>